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Naomi 1/Dropbox/WORK 2/Academic/BACS/1 Sept BACS reports/previous reports/BACS reports and docs 2016-2018/"/>
    </mc:Choice>
  </mc:AlternateContent>
  <xr:revisionPtr revIDLastSave="0" documentId="13_ncr:1_{E8B76841-6EB2-8E4A-A7E1-4D85AF3916EF}" xr6:coauthVersionLast="47" xr6:coauthVersionMax="47" xr10:uidLastSave="{00000000-0000-0000-0000-000000000000}"/>
  <bookViews>
    <workbookView xWindow="10840" yWindow="1240" windowWidth="14760" windowHeight="1476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D14" i="1"/>
  <c r="D6" i="1"/>
  <c r="D41" i="1"/>
  <c r="D40" i="1"/>
  <c r="D39" i="1"/>
  <c r="F38" i="1"/>
  <c r="D36" i="1"/>
  <c r="D33" i="1"/>
  <c r="D32" i="1"/>
  <c r="D28" i="1"/>
  <c r="F23" i="1"/>
  <c r="D23" i="1"/>
  <c r="F21" i="1"/>
  <c r="D21" i="1"/>
  <c r="D20" i="1"/>
  <c r="F19" i="1"/>
  <c r="D19" i="1"/>
  <c r="F18" i="1"/>
  <c r="D18" i="1"/>
  <c r="D13" i="1"/>
  <c r="F10" i="1"/>
  <c r="D10" i="1"/>
  <c r="C4" i="1"/>
</calcChain>
</file>

<file path=xl/sharedStrings.xml><?xml version="1.0" encoding="utf-8"?>
<sst xmlns="http://schemas.openxmlformats.org/spreadsheetml/2006/main" count="274" uniqueCount="206">
  <si>
    <t>Institution</t>
  </si>
  <si>
    <t>Course</t>
  </si>
  <si>
    <t>First contact</t>
  </si>
  <si>
    <t>Second contact</t>
  </si>
  <si>
    <t>F/T Staff</t>
  </si>
  <si>
    <t>P/T Staff</t>
  </si>
  <si>
    <t>F/T UG Single H</t>
  </si>
  <si>
    <t>F/T UG Dual H</t>
  </si>
  <si>
    <t>F/T Taught PG</t>
  </si>
  <si>
    <t>F/T PhD</t>
  </si>
  <si>
    <t>P/T UG Single H</t>
  </si>
  <si>
    <t>P/T Dual H</t>
  </si>
  <si>
    <t>P/T Taught PG</t>
  </si>
  <si>
    <t>P/T PhD</t>
  </si>
  <si>
    <t>Notes</t>
  </si>
  <si>
    <t>Bangor University</t>
  </si>
  <si>
    <t>Law with Contemporary Chinese Studies LLB</t>
  </si>
  <si>
    <t>University of Birmingham</t>
  </si>
  <si>
    <t>Mandarin Chinese (with International Business); Modern Languages</t>
  </si>
  <si>
    <t>Tang Xiaolong</t>
  </si>
  <si>
    <t>University of Cambridge</t>
  </si>
  <si>
    <t>Asian and Middle Eastern Studies - Chinese</t>
  </si>
  <si>
    <t>Prof Roel Sterckx</t>
  </si>
  <si>
    <t>University of Central Lancashire</t>
  </si>
  <si>
    <t>Asia Pacific Studies (Chinese); Business Management and Chinese</t>
  </si>
  <si>
    <t>Dr Liu Xin</t>
  </si>
  <si>
    <t>Yu Feixia (CI)</t>
  </si>
  <si>
    <t>University of Chester</t>
  </si>
  <si>
    <t>Chinese studies (with: Business/English Language/French/German/International Development)</t>
  </si>
  <si>
    <t>De Montfort University</t>
  </si>
  <si>
    <t>Mandarin Chinese with: Education/English/Film Studies/History</t>
  </si>
  <si>
    <t>Durham University</t>
  </si>
  <si>
    <t>Chinese Studies</t>
  </si>
  <si>
    <t>Dr Qing Cao</t>
  </si>
  <si>
    <t>University of Edinburgh</t>
  </si>
  <si>
    <t>Chinese</t>
  </si>
  <si>
    <t>University of Essex</t>
  </si>
  <si>
    <t>Mandarin with: Finance/Management</t>
  </si>
  <si>
    <t>University of Exeter</t>
  </si>
  <si>
    <t>Goldsmiths, University of London</t>
  </si>
  <si>
    <t>Chinese and International Studies</t>
  </si>
  <si>
    <t>Prof Michael Dutton (asia centre)</t>
  </si>
  <si>
    <t>Annie Guo CI</t>
  </si>
  <si>
    <t>Heriot-Watt University</t>
  </si>
  <si>
    <t>International Business Management with Language (Chinese)</t>
  </si>
  <si>
    <t>Prof Robert MacIntosh</t>
  </si>
  <si>
    <t>Dr Michelle Min-Hsiu Liao</t>
  </si>
  <si>
    <t>University of Hull</t>
  </si>
  <si>
    <t>Dr Lin Feng</t>
  </si>
  <si>
    <t>University of Kent</t>
  </si>
  <si>
    <t>Asian Studies with languages</t>
  </si>
  <si>
    <t>Prof Shane Weller</t>
  </si>
  <si>
    <t>Prof Richard King</t>
  </si>
  <si>
    <t>Lancaster University</t>
  </si>
  <si>
    <t>Chinese with: Engilsh language/French/German/Philosophy</t>
  </si>
  <si>
    <t>Prof Wei Shen (CI)</t>
  </si>
  <si>
    <t>Prof Sarah Zhang (CI)</t>
  </si>
  <si>
    <t>Leeds University</t>
  </si>
  <si>
    <t>Chinese; and Chinese with: Arabic/Cultural Studies/Economics/Japanese/Thai; Asia Pacific Studies</t>
  </si>
  <si>
    <t>Dr David Pattinson</t>
  </si>
  <si>
    <t>D.Pattinson@leeds.ac.uk</t>
  </si>
  <si>
    <t>University of Manchester</t>
  </si>
  <si>
    <t>Chinese studies</t>
  </si>
  <si>
    <t>Manchester Metropolitan</t>
  </si>
  <si>
    <t>Chinese with: Business/English/French</t>
  </si>
  <si>
    <t>Prof Derek Bousfield</t>
  </si>
  <si>
    <t>Middlesex University</t>
  </si>
  <si>
    <t>Mandarin with: Business Management/International Tourism Management</t>
  </si>
  <si>
    <t>Dr. Rui Su</t>
  </si>
  <si>
    <t>Sue Bleasdale</t>
  </si>
  <si>
    <t>S.Bleasdale@mdx.ac.uk</t>
  </si>
  <si>
    <t>Newcastle University</t>
  </si>
  <si>
    <t>University of Nottingham</t>
  </si>
  <si>
    <t>Contemporary Chinese Studies; Business Management and Chinese</t>
  </si>
  <si>
    <t>Nottingham Trent University</t>
  </si>
  <si>
    <t>Mandarin Chinese with: French/German/Italian/English/European Studies</t>
  </si>
  <si>
    <t>Oxford University</t>
  </si>
  <si>
    <t>Prof Rana Mitter</t>
  </si>
  <si>
    <t>Barend Ter Haar</t>
  </si>
  <si>
    <t>barend.terhaar@orinst.ox.ac.uk</t>
  </si>
  <si>
    <t>Queens University Belfast</t>
  </si>
  <si>
    <t xml:space="preserve">International Business with Mandarin </t>
  </si>
  <si>
    <t>Prof John Turner (AHS)</t>
  </si>
  <si>
    <t>j.turner@qub.ac.uk</t>
  </si>
  <si>
    <t>University of Sheffield</t>
  </si>
  <si>
    <t>Chinese Studies; Chinese studies with: Business Management/History/French/German</t>
  </si>
  <si>
    <t>Prof Hugo Dobson</t>
  </si>
  <si>
    <t>SOAS</t>
  </si>
  <si>
    <t>Chinese: Modern and Classical; Chinese Studies; Chinese with: Tibetan/Japanese/History of Art/Archaeology</t>
  </si>
  <si>
    <t>Ulster University</t>
  </si>
  <si>
    <t>Chinese with: Computing/English/Business/French; Applied Language and Translation</t>
  </si>
  <si>
    <t>Dr Li Xiuping</t>
  </si>
  <si>
    <t>David Barr</t>
  </si>
  <si>
    <t>University of Wales Trinity St David</t>
  </si>
  <si>
    <t>Chinese Studies; Chinese Civilisation with: Anthropology/English/History/Medieval Studies</t>
  </si>
  <si>
    <t>Prof Thomas Jansen</t>
  </si>
  <si>
    <t>University of Warwick</t>
  </si>
  <si>
    <t>Chinese with: French/German/Hispanic Studies/Italian</t>
  </si>
  <si>
    <t>Dr Evan Stewart</t>
  </si>
  <si>
    <t>China Studies</t>
  </si>
  <si>
    <t>Dr Hsiu-Chih Sheu</t>
  </si>
  <si>
    <t>Don Starr</t>
  </si>
  <si>
    <t>Prof Joachim Gentz</t>
  </si>
  <si>
    <t>Chinese Studies, Mandarin with International Business Management/Combined Studies/Translation and Interpretation/Business Studies/Linguistics/Modern Languages</t>
  </si>
  <si>
    <t>University of Bath</t>
  </si>
  <si>
    <t>University of Bristol</t>
  </si>
  <si>
    <t>Chinese-English Translation</t>
  </si>
  <si>
    <t>Cardiff University</t>
  </si>
  <si>
    <t>Modern Chinese; Modern Languages &amp; Translation</t>
  </si>
  <si>
    <t>University of Glasgow</t>
  </si>
  <si>
    <t>King's College London</t>
  </si>
  <si>
    <t>University of Liverpool</t>
  </si>
  <si>
    <t>London School of Economics</t>
  </si>
  <si>
    <t>University of Portsmouth</t>
  </si>
  <si>
    <t xml:space="preserve">Applied Languages (Mandarin); Languages, Communication &amp; Culture  (Mandarin); Translation Studies (Mandarin) </t>
  </si>
  <si>
    <t>Interpreting &amp; Translation (Mandarin); Translation with Business Interpreting (Chinese)</t>
  </si>
  <si>
    <t>Dr Nicholas Startin</t>
  </si>
  <si>
    <t>n.j.startin@bath.ac.uk</t>
  </si>
  <si>
    <t>Dr Xiaochun Zhang</t>
  </si>
  <si>
    <t>xiaochun.zhang@bristol.ac.uk</t>
  </si>
  <si>
    <t>Paul Golf</t>
  </si>
  <si>
    <t>p.golf@bristol.ac.uk</t>
  </si>
  <si>
    <t>Dr Neil Munro</t>
  </si>
  <si>
    <t>Dr Haili Ma</t>
  </si>
  <si>
    <t>Dr Lei Peng</t>
  </si>
  <si>
    <t>Dr Gu Lingzhi</t>
  </si>
  <si>
    <t>Chinese Studies as Joint Honours or Major/Minor Honours; Modern Languages with Chinese and two extra languages; Chinese Studies</t>
  </si>
  <si>
    <t>China &amp; Globalisation; Chinese Studies Research Mphil/PhD, option of joint PhD with NUS or HKU: Chinese History &amp; Literature; Political Science</t>
  </si>
  <si>
    <t>University of Westminster</t>
  </si>
  <si>
    <t>Dr Catherine Xiang</t>
  </si>
  <si>
    <t>Professor Alessandro Benati</t>
  </si>
  <si>
    <t>Sasha Barron</t>
  </si>
  <si>
    <t>Mandarin Degree Courses; Mandarin Certificate Courses (non-degree 'outside options')</t>
  </si>
  <si>
    <t>Dr Duo Luan</t>
  </si>
  <si>
    <t>Dr Lan Lo</t>
  </si>
  <si>
    <t>mah6@cardiff.ac.uk</t>
  </si>
  <si>
    <t>modernlanguages@chester.ac.uk</t>
  </si>
  <si>
    <t>neil.munro@glasgow.ac.uk</t>
  </si>
  <si>
    <t>Dr Lijing Shi</t>
  </si>
  <si>
    <t>l.shi3@lse.ac.uk</t>
  </si>
  <si>
    <t>h.xiang@lse.ac.uk</t>
  </si>
  <si>
    <t>minjie.xing@manchester.ac.uk</t>
  </si>
  <si>
    <t>lan.lo@nottingham.ac.uk</t>
  </si>
  <si>
    <t>lei.peng@liverpool.ac.uk</t>
  </si>
  <si>
    <t>lingzhi.gu@liverpool.ac.uk</t>
  </si>
  <si>
    <t>r.su@mdx.ac.uk</t>
  </si>
  <si>
    <t>alessandro.benati@port.ac.uk</t>
  </si>
  <si>
    <t>sasha.barron@port.ac.uk</t>
  </si>
  <si>
    <t>Dr Nathan Hill</t>
  </si>
  <si>
    <t>nh36@soas.ac.uk</t>
  </si>
  <si>
    <t>x.li2@ulster.ac.uk</t>
  </si>
  <si>
    <t xml:space="preserve">Dr Joanne Smith Finley </t>
  </si>
  <si>
    <t>Contact 1 details</t>
  </si>
  <si>
    <t>Contact 2 details</t>
  </si>
  <si>
    <t>charlotte.goodburn@kcl.ac.uk</t>
  </si>
  <si>
    <t>Colleague</t>
  </si>
  <si>
    <t>Dr Charlotte Goodburn</t>
  </si>
  <si>
    <t>Prof Gerda Wielander</t>
  </si>
  <si>
    <t>j.smithfinley@newcastle.ac.uk</t>
  </si>
  <si>
    <t>CI@dmu.ac.uk</t>
  </si>
  <si>
    <t>Colleague (CI)</t>
  </si>
  <si>
    <t>administrator@ames.cam.ac.uk)</t>
  </si>
  <si>
    <t>Faculty Administrator</t>
  </si>
  <si>
    <t>weiqun.wang@nottingham.ac.uk</t>
  </si>
  <si>
    <t>Weiqun Wang</t>
  </si>
  <si>
    <t>degree students not including those doing China electives</t>
  </si>
  <si>
    <t>Mandarin is offered as an outside option to all LSE students, but subject to individual departmental regulations</t>
  </si>
  <si>
    <t>Research postgraduate P/T: (not sure how many of the above numbers are P/T)</t>
  </si>
  <si>
    <t>All student enrolments, not just new students. Only students studying China, not Japan and Korea. No info on p/t staff</t>
  </si>
  <si>
    <t>Dr Xing Minjie</t>
  </si>
  <si>
    <t>PhD students refers to postgraduate research students</t>
  </si>
  <si>
    <t>Chinese stream worth 25% of a degree only</t>
  </si>
  <si>
    <t>Includes 29 students how do Chinese Studies at 50% level with another subject.</t>
  </si>
  <si>
    <t>mschmid@essex.ac.uk</t>
  </si>
  <si>
    <t>Prof Monica Schmid</t>
  </si>
  <si>
    <t>Yue Zhuang</t>
  </si>
  <si>
    <t>Y.Zhuang@exeter.ac.uk</t>
  </si>
  <si>
    <t>contact academic register</t>
  </si>
  <si>
    <t>*2</t>
  </si>
  <si>
    <t>*0</t>
  </si>
  <si>
    <t>*6</t>
  </si>
  <si>
    <t>*3</t>
  </si>
  <si>
    <t>*1</t>
  </si>
  <si>
    <t>*35</t>
  </si>
  <si>
    <t>*4</t>
  </si>
  <si>
    <t>*8</t>
  </si>
  <si>
    <t>*19</t>
  </si>
  <si>
    <t>No students this year, expected to change next year</t>
  </si>
  <si>
    <t>Not available as single honours; language provision by CI. In addition to 19 on credit courses, 47 UG and 5 PG on non-credit courses</t>
  </si>
  <si>
    <t>Also 3 full time staff members at HW's Confucius Institute</t>
  </si>
  <si>
    <t>**3</t>
  </si>
  <si>
    <t>**2</t>
  </si>
  <si>
    <t>**5</t>
  </si>
  <si>
    <t>**17</t>
  </si>
  <si>
    <t>**0</t>
  </si>
  <si>
    <t>*48</t>
  </si>
  <si>
    <t>General Asian Studies degree, not China specific, offered only as dual honours. Also 11 students studying Mandarin at various levels</t>
  </si>
  <si>
    <t>P/T Staff: 4 x external part-time tutors; 4 x PGR tutors. F/T Taught PG only for Chinese &amp; Management, not including MA East Asian Studies students focusing on China</t>
  </si>
  <si>
    <t>*81</t>
  </si>
  <si>
    <t>Looking to expand staff given growth; 81 UG study Mandarin as part of studies</t>
  </si>
  <si>
    <t>*21</t>
  </si>
  <si>
    <t>Two programmes with Chinese element: BA Business Management (Mandarin); BA International Tourism Management (Mandarin)</t>
  </si>
  <si>
    <t>also 60 studying Chinese as an optional pathway</t>
  </si>
  <si>
    <t>Data in Roman type refers to the 2017-18 academic year and include updates received by 22 October 2018.</t>
  </si>
  <si>
    <t xml:space="preserve">NB: Data given in italics is for the 2016-17 academic year. </t>
  </si>
  <si>
    <t>Note from last year: Not yet set up the Chinese studies, all Chinese language courses are either provided as the minor (40-credit) or IWLP (20-credit) courses; we currently do not have any Chinese content modules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</si>
</sst>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2" x14ac:knownFonts="1">
    <font>
      <sz val="10"/>
      <color rgb="FF000000"/>
      <name val="Verdana"/>
    </font>
    <font>
      <u/>
      <sz val="10"/>
      <color theme="10"/>
      <name val="Verdana"/>
      <family val="2"/>
    </font>
    <font>
      <sz val="10"/>
      <color rgb="FF000000"/>
      <name val="Verdana"/>
      <family val="2"/>
    </font>
    <font>
      <sz val="10"/>
      <name val="Verdana"/>
      <family val="2"/>
    </font>
    <font>
      <u/>
      <sz val="10"/>
      <name val="Verdana"/>
      <family val="2"/>
    </font>
    <font>
      <u/>
      <sz val="10"/>
      <color theme="10"/>
      <name val="Verdana"/>
      <family val="2"/>
    </font>
    <font>
      <sz val="10"/>
      <name val="Tahoma"/>
      <family val="2"/>
    </font>
    <font>
      <i/>
      <sz val="10"/>
      <name val="Verdana"/>
      <family val="2"/>
    </font>
    <font>
      <i/>
      <u/>
      <sz val="10"/>
      <name val="Verdana"/>
      <family val="2"/>
    </font>
    <font>
      <i/>
      <sz val="10"/>
      <color rgb="FF000000"/>
      <name val="Verdana"/>
      <family val="2"/>
    </font>
    <font>
      <i/>
      <u/>
      <sz val="10"/>
      <color theme="10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4" fillId="0" borderId="0" xfId="1" applyFont="1"/>
    <xf numFmtId="0" fontId="2" fillId="0" borderId="0" xfId="0" applyFont="1"/>
    <xf numFmtId="0" fontId="5" fillId="0" borderId="0" xfId="1" applyFont="1"/>
    <xf numFmtId="0" fontId="4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6" fillId="0" borderId="0" xfId="0" applyFont="1"/>
    <xf numFmtId="17" fontId="3" fillId="0" borderId="0" xfId="0" applyNumberFormat="1" applyFont="1"/>
    <xf numFmtId="0" fontId="1" fillId="0" borderId="0" xfId="1" applyAlignment="1">
      <alignment vertical="top"/>
    </xf>
    <xf numFmtId="0" fontId="7" fillId="0" borderId="0" xfId="0" applyFont="1"/>
    <xf numFmtId="0" fontId="7" fillId="0" borderId="0" xfId="2" applyFont="1" applyAlignment="1">
      <alignment horizontal="right"/>
    </xf>
    <xf numFmtId="0" fontId="8" fillId="0" borderId="0" xfId="0" applyFont="1" applyAlignment="1">
      <alignment vertical="top"/>
    </xf>
    <xf numFmtId="164" fontId="7" fillId="0" borderId="0" xfId="0" applyNumberFormat="1" applyFont="1"/>
    <xf numFmtId="0" fontId="9" fillId="0" borderId="0" xfId="0" applyFont="1"/>
    <xf numFmtId="0" fontId="7" fillId="0" borderId="0" xfId="2" applyFont="1"/>
    <xf numFmtId="0" fontId="8" fillId="0" borderId="0" xfId="1" applyFont="1"/>
    <xf numFmtId="0" fontId="10" fillId="0" borderId="0" xfId="1" applyFont="1"/>
    <xf numFmtId="0" fontId="7" fillId="0" borderId="0" xfId="0" applyFont="1" applyAlignment="1">
      <alignment vertical="top"/>
    </xf>
    <xf numFmtId="0" fontId="10" fillId="0" borderId="0" xfId="1" applyFont="1" applyAlignment="1">
      <alignment vertical="top"/>
    </xf>
    <xf numFmtId="0" fontId="10" fillId="0" borderId="0" xfId="1" applyFont="1" applyAlignment="1">
      <alignment horizontal="left" vertical="top" wrapText="1"/>
    </xf>
    <xf numFmtId="0" fontId="3" fillId="2" borderId="0" xfId="0" applyFont="1" applyFill="1"/>
  </cellXfs>
  <cellStyles count="4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.J.Weller@kent.ac.uk" TargetMode="External"/><Relationship Id="rId18" Type="http://schemas.openxmlformats.org/officeDocument/2006/relationships/hyperlink" Target="mailto:j.smithfinley@newcastle.ac.uk" TargetMode="External"/><Relationship Id="rId26" Type="http://schemas.openxmlformats.org/officeDocument/2006/relationships/hyperlink" Target="mailto:wielang@westminster.ac.uk" TargetMode="External"/><Relationship Id="rId39" Type="http://schemas.openxmlformats.org/officeDocument/2006/relationships/hyperlink" Target="mailto:alessandro.benati@port.ac.uk" TargetMode="External"/><Relationship Id="rId21" Type="http://schemas.openxmlformats.org/officeDocument/2006/relationships/hyperlink" Target="mailto:h.dobson@sheffield.ac.uk" TargetMode="External"/><Relationship Id="rId34" Type="http://schemas.openxmlformats.org/officeDocument/2006/relationships/hyperlink" Target="mailto:minjie.xing@manchester.ac.uk" TargetMode="External"/><Relationship Id="rId42" Type="http://schemas.openxmlformats.org/officeDocument/2006/relationships/hyperlink" Target="mailto:charlotte.goodburn@kcl.ac.uk" TargetMode="External"/><Relationship Id="rId7" Type="http://schemas.openxmlformats.org/officeDocument/2006/relationships/hyperlink" Target="mailto:Y.Zhuang@exeter.ac.uk" TargetMode="External"/><Relationship Id="rId2" Type="http://schemas.openxmlformats.org/officeDocument/2006/relationships/hyperlink" Target="mailto:confuciusinstitute@bangor.ac.uk" TargetMode="External"/><Relationship Id="rId16" Type="http://schemas.openxmlformats.org/officeDocument/2006/relationships/hyperlink" Target="mailto:f.zhang@lancaster.ac.uk" TargetMode="External"/><Relationship Id="rId20" Type="http://schemas.openxmlformats.org/officeDocument/2006/relationships/hyperlink" Target="mailto:rana.mitter@orinst.ox.ac.uk" TargetMode="External"/><Relationship Id="rId29" Type="http://schemas.openxmlformats.org/officeDocument/2006/relationships/hyperlink" Target="mailto:n.j.startin@bath.ac.uk" TargetMode="External"/><Relationship Id="rId41" Type="http://schemas.openxmlformats.org/officeDocument/2006/relationships/hyperlink" Target="mailto:x.li2@ulster.ac.uk" TargetMode="External"/><Relationship Id="rId1" Type="http://schemas.openxmlformats.org/officeDocument/2006/relationships/hyperlink" Target="mailto:t.zeng@bangor.ac.uk" TargetMode="External"/><Relationship Id="rId6" Type="http://schemas.openxmlformats.org/officeDocument/2006/relationships/hyperlink" Target="mailto:natascha.gentz@ed.ac.uk" TargetMode="External"/><Relationship Id="rId11" Type="http://schemas.openxmlformats.org/officeDocument/2006/relationships/hyperlink" Target="mailto:m.liao@hw.ac.uk" TargetMode="External"/><Relationship Id="rId24" Type="http://schemas.openxmlformats.org/officeDocument/2006/relationships/hyperlink" Target="mailto:t.jansen@tsd.uwtsd.ac.uk" TargetMode="External"/><Relationship Id="rId32" Type="http://schemas.openxmlformats.org/officeDocument/2006/relationships/hyperlink" Target="mailto:l.shi3@lse.ac.uk" TargetMode="External"/><Relationship Id="rId37" Type="http://schemas.openxmlformats.org/officeDocument/2006/relationships/hyperlink" Target="mailto:lingzhi.gu@liverpool.ac.uk" TargetMode="External"/><Relationship Id="rId40" Type="http://schemas.openxmlformats.org/officeDocument/2006/relationships/hyperlink" Target="mailto:sasha.barron@port.ac.uk" TargetMode="External"/><Relationship Id="rId5" Type="http://schemas.openxmlformats.org/officeDocument/2006/relationships/hyperlink" Target="mailto:qing.cao@durham.ac.uk" TargetMode="External"/><Relationship Id="rId15" Type="http://schemas.openxmlformats.org/officeDocument/2006/relationships/hyperlink" Target="mailto:wei.shen@lancaster.ac.uk" TargetMode="External"/><Relationship Id="rId23" Type="http://schemas.openxmlformats.org/officeDocument/2006/relationships/hyperlink" Target="mailto:jd.barr@ulster.ac.uk" TargetMode="External"/><Relationship Id="rId28" Type="http://schemas.openxmlformats.org/officeDocument/2006/relationships/hyperlink" Target="mailto:CI@dmu.ac.uk" TargetMode="External"/><Relationship Id="rId36" Type="http://schemas.openxmlformats.org/officeDocument/2006/relationships/hyperlink" Target="mailto:lei.peng@liverpool.ac.uk" TargetMode="External"/><Relationship Id="rId10" Type="http://schemas.openxmlformats.org/officeDocument/2006/relationships/hyperlink" Target="mailto:robert.macintosh@hw.ac.uk" TargetMode="External"/><Relationship Id="rId19" Type="http://schemas.openxmlformats.org/officeDocument/2006/relationships/hyperlink" Target="mailto:hsiuchih.sheu@ntu.ac.uk" TargetMode="External"/><Relationship Id="rId31" Type="http://schemas.openxmlformats.org/officeDocument/2006/relationships/hyperlink" Target="mailto:neil.munro@glasgow.ac.uk" TargetMode="External"/><Relationship Id="rId44" Type="http://schemas.openxmlformats.org/officeDocument/2006/relationships/hyperlink" Target="mailto:p.golf@bristol.ac.uk" TargetMode="External"/><Relationship Id="rId4" Type="http://schemas.openxmlformats.org/officeDocument/2006/relationships/hyperlink" Target="mailto:fyu@uclan.ac.uk" TargetMode="External"/><Relationship Id="rId9" Type="http://schemas.openxmlformats.org/officeDocument/2006/relationships/hyperlink" Target="mailto:a.guo@gold.ac.uk" TargetMode="External"/><Relationship Id="rId14" Type="http://schemas.openxmlformats.org/officeDocument/2006/relationships/hyperlink" Target="mailto:R.E.King@kent.ac.uk" TargetMode="External"/><Relationship Id="rId22" Type="http://schemas.openxmlformats.org/officeDocument/2006/relationships/hyperlink" Target="mailto:nh36@soas.ac.uk" TargetMode="External"/><Relationship Id="rId27" Type="http://schemas.openxmlformats.org/officeDocument/2006/relationships/hyperlink" Target="mailto:X.Tang.1@bham.ac.uk" TargetMode="External"/><Relationship Id="rId30" Type="http://schemas.openxmlformats.org/officeDocument/2006/relationships/hyperlink" Target="mailto:xiaochun.zhang@bristol.ac.uk" TargetMode="External"/><Relationship Id="rId35" Type="http://schemas.openxmlformats.org/officeDocument/2006/relationships/hyperlink" Target="mailto:lan.lo@nottingham.ac.uk" TargetMode="External"/><Relationship Id="rId43" Type="http://schemas.openxmlformats.org/officeDocument/2006/relationships/hyperlink" Target="mailto:rs10009@cam.ac.uk" TargetMode="External"/><Relationship Id="rId8" Type="http://schemas.openxmlformats.org/officeDocument/2006/relationships/hyperlink" Target="mailto:m.dutton@gold.ac.uk" TargetMode="External"/><Relationship Id="rId3" Type="http://schemas.openxmlformats.org/officeDocument/2006/relationships/hyperlink" Target="mailto:XLiu13@uclan.ac.uk" TargetMode="External"/><Relationship Id="rId12" Type="http://schemas.openxmlformats.org/officeDocument/2006/relationships/hyperlink" Target="mailto:L.Feng@hull.ac.uk" TargetMode="External"/><Relationship Id="rId17" Type="http://schemas.openxmlformats.org/officeDocument/2006/relationships/hyperlink" Target="mailto:d.bousfield@mmu.ac.uk" TargetMode="External"/><Relationship Id="rId25" Type="http://schemas.openxmlformats.org/officeDocument/2006/relationships/hyperlink" Target="mailto:evan.stewart@warwick.ac.uk" TargetMode="External"/><Relationship Id="rId33" Type="http://schemas.openxmlformats.org/officeDocument/2006/relationships/hyperlink" Target="mailto:h.xiang@lse.ac.uk" TargetMode="External"/><Relationship Id="rId38" Type="http://schemas.openxmlformats.org/officeDocument/2006/relationships/hyperlink" Target="mailto:r.su@mdx.ac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89"/>
  <sheetViews>
    <sheetView tabSelected="1" zoomScale="120" zoomScaleNormal="120" workbookViewId="0">
      <pane ySplit="1380" topLeftCell="A12" activePane="bottomLeft"/>
      <selection activeCell="G1" sqref="G1:G1048576"/>
      <selection pane="bottomLeft" activeCell="H19" sqref="H19"/>
    </sheetView>
  </sheetViews>
  <sheetFormatPr baseColWidth="10" defaultColWidth="17.1640625" defaultRowHeight="15" customHeight="1" x14ac:dyDescent="0.15"/>
  <cols>
    <col min="1" max="1" width="32.1640625" style="1" customWidth="1"/>
    <col min="2" max="2" width="20.83203125" style="1" hidden="1" customWidth="1"/>
    <col min="3" max="3" width="25.6640625" style="1" hidden="1" customWidth="1"/>
    <col min="4" max="4" width="27.33203125" style="1" hidden="1" customWidth="1"/>
    <col min="5" max="5" width="18.83203125" style="1" hidden="1" customWidth="1"/>
    <col min="6" max="6" width="15.33203125" style="1" hidden="1" customWidth="1"/>
    <col min="7" max="16" width="10.83203125" style="4" customWidth="1"/>
    <col min="17" max="17" width="57.1640625" style="1" customWidth="1"/>
    <col min="18" max="32" width="10.83203125" style="1" customWidth="1"/>
    <col min="33" max="16384" width="17.1640625" style="1"/>
  </cols>
  <sheetData>
    <row r="1" spans="1:20" ht="45" customHeight="1" x14ac:dyDescent="0.15">
      <c r="A1" s="1" t="s">
        <v>0</v>
      </c>
      <c r="B1" s="1" t="s">
        <v>1</v>
      </c>
      <c r="C1" s="1" t="s">
        <v>2</v>
      </c>
      <c r="D1" s="1" t="s">
        <v>152</v>
      </c>
      <c r="E1" s="1" t="s">
        <v>3</v>
      </c>
      <c r="F1" s="1" t="s">
        <v>153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1" t="s">
        <v>14</v>
      </c>
    </row>
    <row r="2" spans="1:20" ht="23.25" customHeight="1" x14ac:dyDescent="0.15">
      <c r="A2" s="14" t="s">
        <v>204</v>
      </c>
      <c r="G2" s="2"/>
      <c r="H2" s="2"/>
      <c r="I2" s="2"/>
      <c r="J2" s="2"/>
      <c r="K2" s="2"/>
      <c r="L2" s="2"/>
      <c r="M2" s="2"/>
      <c r="N2" s="2"/>
      <c r="O2" s="2"/>
      <c r="P2" s="2"/>
    </row>
    <row r="3" spans="1:20" ht="23.25" customHeight="1" x14ac:dyDescent="0.15">
      <c r="A3" s="1" t="s">
        <v>203</v>
      </c>
      <c r="G3" s="2"/>
      <c r="H3" s="2"/>
      <c r="I3" s="2"/>
      <c r="J3" s="2"/>
      <c r="K3" s="2"/>
      <c r="L3" s="2"/>
      <c r="M3" s="2"/>
      <c r="N3" s="2"/>
      <c r="O3" s="2"/>
      <c r="P3" s="2"/>
    </row>
    <row r="4" spans="1:20" s="14" customFormat="1" ht="12.75" customHeight="1" x14ac:dyDescent="0.15">
      <c r="A4" s="14" t="s">
        <v>15</v>
      </c>
      <c r="B4" s="14" t="s">
        <v>16</v>
      </c>
      <c r="C4" s="16" t="str">
        <f>HYPERLINK("mailto:t.zeng@bangor.ac.uk","Vicky Washington (CI)")</f>
        <v>Vicky Washington (CI)</v>
      </c>
      <c r="D4" s="16" t="s">
        <v>177</v>
      </c>
      <c r="F4" s="16"/>
      <c r="G4" s="15" t="s">
        <v>178</v>
      </c>
      <c r="H4" s="15" t="s">
        <v>179</v>
      </c>
      <c r="I4" s="15" t="s">
        <v>179</v>
      </c>
      <c r="J4" s="15" t="s">
        <v>180</v>
      </c>
      <c r="K4" s="15" t="s">
        <v>179</v>
      </c>
      <c r="L4" s="15" t="s">
        <v>179</v>
      </c>
      <c r="M4" s="15" t="s">
        <v>179</v>
      </c>
      <c r="N4" s="15" t="s">
        <v>179</v>
      </c>
      <c r="O4" s="15" t="s">
        <v>179</v>
      </c>
      <c r="P4" s="15" t="s">
        <v>179</v>
      </c>
      <c r="R4" s="17"/>
    </row>
    <row r="5" spans="1:20" s="14" customFormat="1" ht="12.75" customHeight="1" x14ac:dyDescent="0.15">
      <c r="A5" s="14" t="s">
        <v>104</v>
      </c>
      <c r="B5" s="14" t="s">
        <v>115</v>
      </c>
      <c r="C5" s="14" t="s">
        <v>116</v>
      </c>
      <c r="D5" s="20" t="s">
        <v>117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9"/>
    </row>
    <row r="6" spans="1:20" s="14" customFormat="1" ht="12.75" customHeight="1" x14ac:dyDescent="0.15">
      <c r="A6" s="14" t="s">
        <v>17</v>
      </c>
      <c r="B6" s="14" t="s">
        <v>18</v>
      </c>
      <c r="C6" s="14" t="s">
        <v>19</v>
      </c>
      <c r="D6" s="16" t="str">
        <f>HYPERLINK("mailto:X.Tang.1@bham.ac.uk","X.Tang.1@bham.ac.uk")</f>
        <v>X.Tang.1@bham.ac.uk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9" t="s">
        <v>205</v>
      </c>
      <c r="R6" s="17"/>
      <c r="S6" s="17"/>
      <c r="T6" s="17"/>
    </row>
    <row r="7" spans="1:20" ht="12.75" customHeight="1" x14ac:dyDescent="0.15">
      <c r="A7" s="25" t="s">
        <v>105</v>
      </c>
      <c r="B7" s="1" t="s">
        <v>106</v>
      </c>
      <c r="C7" s="1" t="s">
        <v>118</v>
      </c>
      <c r="D7" s="6" t="s">
        <v>119</v>
      </c>
      <c r="E7" s="1" t="s">
        <v>120</v>
      </c>
      <c r="F7" s="6" t="s">
        <v>121</v>
      </c>
      <c r="G7" s="4">
        <v>1</v>
      </c>
      <c r="H7" s="4">
        <v>1</v>
      </c>
      <c r="K7" s="4">
        <v>13</v>
      </c>
    </row>
    <row r="8" spans="1:20" ht="12.75" customHeight="1" x14ac:dyDescent="0.15">
      <c r="A8" s="1" t="s">
        <v>20</v>
      </c>
      <c r="B8" s="1" t="s">
        <v>21</v>
      </c>
      <c r="C8" s="1" t="s">
        <v>22</v>
      </c>
      <c r="D8" s="3" t="str">
        <f>HYPERLINK("mailto:rs10009@cam.ac.uk","rs10009@cam.ac.uk")</f>
        <v>rs10009@cam.ac.uk</v>
      </c>
      <c r="E8" s="1" t="s">
        <v>162</v>
      </c>
      <c r="F8" s="1" t="s">
        <v>161</v>
      </c>
      <c r="G8" s="4">
        <v>8</v>
      </c>
      <c r="I8" s="4">
        <v>33</v>
      </c>
      <c r="K8" s="4">
        <v>6</v>
      </c>
      <c r="L8" s="4">
        <v>12</v>
      </c>
      <c r="R8" s="5"/>
    </row>
    <row r="9" spans="1:20" s="14" customFormat="1" ht="12.75" customHeight="1" x14ac:dyDescent="0.15">
      <c r="A9" s="14" t="s">
        <v>107</v>
      </c>
      <c r="B9" s="14" t="s">
        <v>108</v>
      </c>
      <c r="C9" s="14" t="s">
        <v>123</v>
      </c>
      <c r="D9" s="18" t="s">
        <v>135</v>
      </c>
      <c r="G9" s="15">
        <v>1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9" t="s">
        <v>187</v>
      </c>
    </row>
    <row r="10" spans="1:20" ht="12.75" customHeight="1" x14ac:dyDescent="0.15">
      <c r="A10" s="25" t="s">
        <v>23</v>
      </c>
      <c r="B10" s="1" t="s">
        <v>24</v>
      </c>
      <c r="C10" s="1" t="s">
        <v>25</v>
      </c>
      <c r="D10" s="3" t="str">
        <f>HYPERLINK("mailto:XLiu13@uclan.ac.uk","XLiu13@uclan.ac.uk")</f>
        <v>XLiu13@uclan.ac.uk</v>
      </c>
      <c r="E10" s="1" t="s">
        <v>26</v>
      </c>
      <c r="F10" s="3" t="str">
        <f>HYPERLINK("mailto:fyu@uclan.ac.uk","fyu@uclan.ac.uk")</f>
        <v>fyu@uclan.ac.uk</v>
      </c>
      <c r="G10" s="4">
        <v>4</v>
      </c>
      <c r="J10" s="4">
        <v>65</v>
      </c>
      <c r="Q10" s="1" t="s">
        <v>165</v>
      </c>
      <c r="R10" s="5"/>
    </row>
    <row r="11" spans="1:20" ht="12.75" customHeight="1" x14ac:dyDescent="0.15">
      <c r="A11" s="25" t="s">
        <v>27</v>
      </c>
      <c r="B11" s="1" t="s">
        <v>28</v>
      </c>
      <c r="C11" s="1" t="s">
        <v>155</v>
      </c>
      <c r="D11" s="7" t="s">
        <v>136</v>
      </c>
      <c r="F11" s="3"/>
      <c r="G11" s="4">
        <v>1</v>
      </c>
      <c r="H11" s="4">
        <v>3</v>
      </c>
      <c r="J11" s="4">
        <v>42</v>
      </c>
      <c r="R11" s="5"/>
    </row>
    <row r="12" spans="1:20" s="14" customFormat="1" ht="12.75" customHeight="1" x14ac:dyDescent="0.15">
      <c r="A12" s="14" t="s">
        <v>29</v>
      </c>
      <c r="B12" s="14" t="s">
        <v>30</v>
      </c>
      <c r="C12" s="14" t="s">
        <v>160</v>
      </c>
      <c r="D12" s="21" t="s">
        <v>159</v>
      </c>
      <c r="G12" s="15" t="s">
        <v>184</v>
      </c>
      <c r="H12" s="15" t="s">
        <v>185</v>
      </c>
      <c r="I12" s="15" t="s">
        <v>179</v>
      </c>
      <c r="J12" s="15" t="s">
        <v>186</v>
      </c>
      <c r="K12" s="15" t="s">
        <v>179</v>
      </c>
      <c r="L12" s="15" t="s">
        <v>179</v>
      </c>
      <c r="M12" s="15" t="s">
        <v>179</v>
      </c>
      <c r="N12" s="15" t="s">
        <v>179</v>
      </c>
      <c r="O12" s="15" t="s">
        <v>179</v>
      </c>
      <c r="P12" s="15" t="s">
        <v>179</v>
      </c>
      <c r="Q12" s="19" t="s">
        <v>188</v>
      </c>
      <c r="R12" s="17"/>
      <c r="S12" s="17"/>
      <c r="T12" s="17"/>
    </row>
    <row r="13" spans="1:20" ht="12.75" customHeight="1" x14ac:dyDescent="0.15">
      <c r="A13" s="25" t="s">
        <v>31</v>
      </c>
      <c r="B13" s="1" t="s">
        <v>32</v>
      </c>
      <c r="C13" s="1" t="s">
        <v>33</v>
      </c>
      <c r="D13" s="3" t="str">
        <f>HYPERLINK("mailto:qing.cao@durham.ac.uk","qing.cao@durham.ac.uk")</f>
        <v>qing.cao@durham.ac.uk</v>
      </c>
      <c r="E13" s="1" t="s">
        <v>101</v>
      </c>
      <c r="F13" s="3"/>
      <c r="G13" s="4">
        <v>6</v>
      </c>
      <c r="I13" s="4">
        <v>41</v>
      </c>
      <c r="J13" s="4">
        <v>21</v>
      </c>
      <c r="K13" s="4">
        <v>34</v>
      </c>
      <c r="L13" s="4">
        <v>13</v>
      </c>
      <c r="P13" s="4">
        <v>1</v>
      </c>
      <c r="R13" s="5"/>
      <c r="S13" s="5"/>
      <c r="T13" s="5"/>
    </row>
    <row r="14" spans="1:20" ht="12.75" customHeight="1" x14ac:dyDescent="0.15">
      <c r="A14" s="1" t="s">
        <v>34</v>
      </c>
      <c r="B14" s="1" t="s">
        <v>35</v>
      </c>
      <c r="C14" s="1" t="s">
        <v>102</v>
      </c>
      <c r="D14" s="9" t="str">
        <f>HYPERLINK("mailto:joachim.gentz@ed.ac.uk","joachim.gentz@ed.ac.uk")</f>
        <v>joachim.gentz@ed.ac.uk</v>
      </c>
      <c r="G14" s="4">
        <v>12</v>
      </c>
      <c r="I14" s="4">
        <v>67</v>
      </c>
      <c r="J14" s="4">
        <v>89</v>
      </c>
      <c r="K14" s="4">
        <v>21</v>
      </c>
      <c r="L14" s="4">
        <v>25</v>
      </c>
      <c r="Q14" s="1" t="s">
        <v>167</v>
      </c>
      <c r="R14" s="5"/>
    </row>
    <row r="15" spans="1:20" s="14" customFormat="1" ht="12.75" customHeight="1" x14ac:dyDescent="0.15">
      <c r="A15" s="14" t="s">
        <v>36</v>
      </c>
      <c r="B15" s="14" t="s">
        <v>37</v>
      </c>
      <c r="C15" s="14" t="s">
        <v>174</v>
      </c>
      <c r="D15" s="14" t="s">
        <v>173</v>
      </c>
      <c r="G15" s="15" t="s">
        <v>181</v>
      </c>
      <c r="H15" s="15" t="s">
        <v>182</v>
      </c>
      <c r="I15" s="15" t="s">
        <v>179</v>
      </c>
      <c r="J15" s="15" t="s">
        <v>179</v>
      </c>
      <c r="K15" s="15" t="s">
        <v>183</v>
      </c>
      <c r="L15" s="15" t="s">
        <v>179</v>
      </c>
      <c r="M15" s="15" t="s">
        <v>179</v>
      </c>
      <c r="N15" s="15" t="s">
        <v>179</v>
      </c>
      <c r="O15" s="15" t="s">
        <v>179</v>
      </c>
      <c r="P15" s="15" t="s">
        <v>179</v>
      </c>
      <c r="R15" s="17"/>
    </row>
    <row r="16" spans="1:20" ht="13" x14ac:dyDescent="0.15">
      <c r="A16" s="1" t="s">
        <v>38</v>
      </c>
      <c r="B16" s="1" t="s">
        <v>35</v>
      </c>
      <c r="C16" s="1" t="s">
        <v>175</v>
      </c>
      <c r="D16" s="13" t="s">
        <v>176</v>
      </c>
      <c r="G16" s="4">
        <v>3</v>
      </c>
      <c r="H16" s="4">
        <v>1</v>
      </c>
      <c r="J16" s="4">
        <v>58</v>
      </c>
      <c r="L16" s="4">
        <v>2</v>
      </c>
      <c r="R16" s="5"/>
      <c r="S16" s="5"/>
      <c r="T16" s="5"/>
    </row>
    <row r="17" spans="1:20" ht="12.75" customHeight="1" x14ac:dyDescent="0.15">
      <c r="A17" s="1" t="s">
        <v>109</v>
      </c>
      <c r="B17" s="1" t="s">
        <v>32</v>
      </c>
      <c r="C17" s="1" t="s">
        <v>122</v>
      </c>
      <c r="D17" s="8" t="s">
        <v>137</v>
      </c>
      <c r="G17" s="4">
        <v>2</v>
      </c>
      <c r="H17" s="4">
        <v>1</v>
      </c>
      <c r="K17" s="4">
        <v>5</v>
      </c>
      <c r="L17" s="4">
        <v>4</v>
      </c>
      <c r="O17" s="4">
        <v>0</v>
      </c>
      <c r="P17" s="4">
        <v>2</v>
      </c>
    </row>
    <row r="18" spans="1:20" ht="12.75" customHeight="1" x14ac:dyDescent="0.15">
      <c r="A18" s="25" t="s">
        <v>39</v>
      </c>
      <c r="B18" s="1" t="s">
        <v>40</v>
      </c>
      <c r="C18" s="1" t="s">
        <v>41</v>
      </c>
      <c r="D18" s="3" t="str">
        <f>HYPERLINK("mailto:m.dutton@gold.ac.uk","m.dutton@gold.ac.uk")</f>
        <v>m.dutton@gold.ac.uk</v>
      </c>
      <c r="E18" s="1" t="s">
        <v>42</v>
      </c>
      <c r="F18" s="3" t="str">
        <f>HYPERLINK("mailto:a.guo@gold.ac.uk","a.guo@gold.ac.uk")</f>
        <v>a.guo@gold.ac.uk</v>
      </c>
      <c r="G18" s="4">
        <v>6</v>
      </c>
      <c r="J18" s="4">
        <v>42</v>
      </c>
      <c r="K18" s="4">
        <v>1</v>
      </c>
      <c r="R18" s="5"/>
    </row>
    <row r="19" spans="1:20" s="14" customFormat="1" ht="12.75" customHeight="1" x14ac:dyDescent="0.15">
      <c r="A19" s="14" t="s">
        <v>43</v>
      </c>
      <c r="B19" s="14" t="s">
        <v>44</v>
      </c>
      <c r="C19" s="14" t="s">
        <v>45</v>
      </c>
      <c r="D19" s="16" t="str">
        <f>HYPERLINK("mailto:robert.macintosh@hw.ac.uk","robert.macintosh@hw.ac.uk")</f>
        <v>robert.macintosh@hw.ac.uk</v>
      </c>
      <c r="E19" s="14" t="s">
        <v>46</v>
      </c>
      <c r="F19" s="16" t="str">
        <f>HYPERLINK("mailto:m.liao@hw.ac.uk","m.liao@hw.ac.uk")</f>
        <v>m.liao@hw.ac.uk</v>
      </c>
      <c r="G19" s="15">
        <v>2</v>
      </c>
      <c r="H19" s="15">
        <v>1</v>
      </c>
      <c r="I19" s="15">
        <v>23</v>
      </c>
      <c r="J19" s="15">
        <v>0</v>
      </c>
      <c r="K19" s="15">
        <v>20</v>
      </c>
      <c r="L19" s="15">
        <v>1</v>
      </c>
      <c r="M19" s="15">
        <v>0</v>
      </c>
      <c r="N19" s="15">
        <v>0</v>
      </c>
      <c r="O19" s="15">
        <v>0</v>
      </c>
      <c r="P19" s="15">
        <v>0</v>
      </c>
      <c r="Q19" s="19" t="s">
        <v>189</v>
      </c>
      <c r="R19" s="17"/>
      <c r="S19" s="17"/>
      <c r="T19" s="17"/>
    </row>
    <row r="20" spans="1:20" s="14" customFormat="1" ht="12.75" customHeight="1" x14ac:dyDescent="0.15">
      <c r="A20" s="14" t="s">
        <v>47</v>
      </c>
      <c r="B20" s="14" t="s">
        <v>32</v>
      </c>
      <c r="C20" s="14" t="s">
        <v>48</v>
      </c>
      <c r="D20" s="16" t="str">
        <f>HYPERLINK("mailto:L.Feng@hull.ac.uk","L.Feng@hull.ac.uk")</f>
        <v>L.Feng@hull.ac.uk</v>
      </c>
      <c r="G20" s="15" t="s">
        <v>190</v>
      </c>
      <c r="H20" s="15" t="s">
        <v>191</v>
      </c>
      <c r="I20" s="15" t="s">
        <v>192</v>
      </c>
      <c r="J20" s="15" t="s">
        <v>193</v>
      </c>
      <c r="K20" s="15" t="s">
        <v>194</v>
      </c>
      <c r="L20" s="15" t="s">
        <v>194</v>
      </c>
      <c r="M20" s="15" t="s">
        <v>194</v>
      </c>
      <c r="N20" s="15" t="s">
        <v>194</v>
      </c>
      <c r="O20" s="15" t="s">
        <v>194</v>
      </c>
      <c r="P20" s="15" t="s">
        <v>194</v>
      </c>
      <c r="Q20" s="19"/>
      <c r="R20" s="17"/>
      <c r="S20" s="17"/>
      <c r="T20" s="17"/>
    </row>
    <row r="21" spans="1:20" s="14" customFormat="1" ht="12.75" customHeight="1" x14ac:dyDescent="0.15">
      <c r="A21" s="14" t="s">
        <v>49</v>
      </c>
      <c r="B21" s="14" t="s">
        <v>50</v>
      </c>
      <c r="C21" s="14" t="s">
        <v>51</v>
      </c>
      <c r="D21" s="16" t="str">
        <f>HYPERLINK("mailto:S.J.Weller@kent.ac.uk","S.J.Weller@kent.ac.uk")</f>
        <v>S.J.Weller@kent.ac.uk</v>
      </c>
      <c r="E21" s="14" t="s">
        <v>52</v>
      </c>
      <c r="F21" s="16" t="str">
        <f>HYPERLINK("mailto:R.E.King@kent.ac.uk","R.E.King@kent.ac.uk")</f>
        <v>R.E.King@kent.ac.uk</v>
      </c>
      <c r="G21" s="15" t="s">
        <v>178</v>
      </c>
      <c r="H21" s="15" t="s">
        <v>179</v>
      </c>
      <c r="I21" s="15" t="s">
        <v>179</v>
      </c>
      <c r="J21" s="15" t="s">
        <v>195</v>
      </c>
      <c r="K21" s="15" t="s">
        <v>179</v>
      </c>
      <c r="L21" s="15" t="s">
        <v>179</v>
      </c>
      <c r="M21" s="15" t="s">
        <v>179</v>
      </c>
      <c r="N21" s="15" t="s">
        <v>179</v>
      </c>
      <c r="O21" s="15" t="s">
        <v>179</v>
      </c>
      <c r="P21" s="15" t="s">
        <v>179</v>
      </c>
      <c r="Q21" s="19" t="s">
        <v>196</v>
      </c>
      <c r="R21" s="17"/>
      <c r="S21" s="17"/>
      <c r="T21" s="17"/>
    </row>
    <row r="22" spans="1:20" ht="12.75" customHeight="1" x14ac:dyDescent="0.15">
      <c r="A22" s="1" t="s">
        <v>110</v>
      </c>
      <c r="B22" s="1" t="s">
        <v>127</v>
      </c>
      <c r="C22" s="1" t="s">
        <v>156</v>
      </c>
      <c r="D22" s="8" t="s">
        <v>154</v>
      </c>
      <c r="G22" s="4">
        <v>5</v>
      </c>
      <c r="H22" s="4">
        <v>1</v>
      </c>
      <c r="K22" s="4">
        <v>36</v>
      </c>
      <c r="L22" s="4">
        <v>40</v>
      </c>
      <c r="O22" s="4">
        <v>1</v>
      </c>
    </row>
    <row r="23" spans="1:20" s="14" customFormat="1" ht="12.75" customHeight="1" x14ac:dyDescent="0.15">
      <c r="A23" s="14" t="s">
        <v>53</v>
      </c>
      <c r="B23" s="14" t="s">
        <v>54</v>
      </c>
      <c r="C23" s="14" t="s">
        <v>55</v>
      </c>
      <c r="D23" s="16" t="str">
        <f>HYPERLINK("mailto:wei.shen@lancaster.ac.uk","wei.shen@lancaster.ac.uk")</f>
        <v>wei.shen@lancaster.ac.uk</v>
      </c>
      <c r="E23" s="14" t="s">
        <v>56</v>
      </c>
      <c r="F23" s="16" t="str">
        <f>HYPERLINK("mailto:f.zhang@lancaster.ac.uk","f.zhang@lancaster.ac.uk")</f>
        <v>f.zhang@lancaster.ac.uk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9"/>
      <c r="R23" s="17"/>
      <c r="S23" s="17"/>
      <c r="T23" s="17"/>
    </row>
    <row r="24" spans="1:20" s="14" customFormat="1" ht="12.75" customHeight="1" x14ac:dyDescent="0.15">
      <c r="A24" s="14" t="s">
        <v>57</v>
      </c>
      <c r="B24" s="14" t="s">
        <v>58</v>
      </c>
      <c r="C24" s="14" t="s">
        <v>59</v>
      </c>
      <c r="D24" s="22" t="s">
        <v>60</v>
      </c>
      <c r="F24" s="16"/>
      <c r="G24" s="15">
        <v>10</v>
      </c>
      <c r="H24" s="15">
        <v>8</v>
      </c>
      <c r="I24" s="15">
        <v>50</v>
      </c>
      <c r="J24" s="15">
        <v>144</v>
      </c>
      <c r="K24" s="15">
        <v>5</v>
      </c>
      <c r="L24" s="15">
        <v>14</v>
      </c>
      <c r="M24" s="15">
        <v>0</v>
      </c>
      <c r="N24" s="15">
        <v>0</v>
      </c>
      <c r="O24" s="15">
        <v>0</v>
      </c>
      <c r="P24" s="15">
        <v>0</v>
      </c>
      <c r="Q24" s="19" t="s">
        <v>197</v>
      </c>
      <c r="R24" s="17"/>
      <c r="S24" s="17"/>
      <c r="T24" s="17"/>
    </row>
    <row r="25" spans="1:20" ht="12.75" customHeight="1" x14ac:dyDescent="0.15">
      <c r="A25" s="25" t="s">
        <v>111</v>
      </c>
      <c r="B25" s="1" t="s">
        <v>126</v>
      </c>
      <c r="C25" s="1" t="s">
        <v>124</v>
      </c>
      <c r="D25" s="8" t="s">
        <v>143</v>
      </c>
      <c r="E25" s="1" t="s">
        <v>125</v>
      </c>
      <c r="F25" s="8" t="s">
        <v>144</v>
      </c>
      <c r="G25" s="4">
        <v>1</v>
      </c>
      <c r="H25" s="4">
        <v>1</v>
      </c>
      <c r="J25" s="4">
        <v>56</v>
      </c>
      <c r="Q25" s="1" t="s">
        <v>172</v>
      </c>
    </row>
    <row r="26" spans="1:20" ht="12.75" customHeight="1" x14ac:dyDescent="0.15">
      <c r="A26" s="1" t="s">
        <v>112</v>
      </c>
      <c r="B26" s="1" t="s">
        <v>132</v>
      </c>
      <c r="C26" s="1" t="s">
        <v>138</v>
      </c>
      <c r="D26" s="8" t="s">
        <v>139</v>
      </c>
      <c r="E26" s="1" t="s">
        <v>129</v>
      </c>
      <c r="F26" s="8" t="s">
        <v>140</v>
      </c>
      <c r="G26" s="4">
        <v>3</v>
      </c>
      <c r="H26" s="4">
        <v>1</v>
      </c>
      <c r="Q26" s="1" t="s">
        <v>166</v>
      </c>
    </row>
    <row r="27" spans="1:20" ht="12.75" customHeight="1" x14ac:dyDescent="0.15">
      <c r="A27" s="25" t="s">
        <v>61</v>
      </c>
      <c r="B27" s="1" t="s">
        <v>62</v>
      </c>
      <c r="C27" s="1" t="s">
        <v>169</v>
      </c>
      <c r="D27" s="10" t="s">
        <v>141</v>
      </c>
      <c r="G27" s="4">
        <v>6</v>
      </c>
      <c r="H27" s="4">
        <v>1</v>
      </c>
      <c r="I27" s="4">
        <v>25</v>
      </c>
      <c r="J27" s="4">
        <v>75</v>
      </c>
      <c r="L27" s="4">
        <v>3</v>
      </c>
      <c r="R27" s="5"/>
      <c r="S27" s="5"/>
      <c r="T27" s="5"/>
    </row>
    <row r="28" spans="1:20" s="14" customFormat="1" ht="12.75" customHeight="1" x14ac:dyDescent="0.15">
      <c r="A28" s="14" t="s">
        <v>63</v>
      </c>
      <c r="B28" s="14" t="s">
        <v>64</v>
      </c>
      <c r="C28" s="14" t="s">
        <v>65</v>
      </c>
      <c r="D28" s="16" t="str">
        <f>HYPERLINK("mailto:d.bousfield@mmu.ac.uk","d.bousfield@mmu.ac.uk")</f>
        <v>d.bousfield@mmu.ac.uk</v>
      </c>
      <c r="G28" s="15" t="s">
        <v>179</v>
      </c>
      <c r="H28" s="15" t="s">
        <v>179</v>
      </c>
      <c r="I28" s="15" t="s">
        <v>179</v>
      </c>
      <c r="J28" s="15" t="s">
        <v>179</v>
      </c>
      <c r="K28" s="15" t="s">
        <v>179</v>
      </c>
      <c r="L28" s="15" t="s">
        <v>179</v>
      </c>
      <c r="M28" s="15" t="s">
        <v>198</v>
      </c>
      <c r="N28" s="15" t="s">
        <v>179</v>
      </c>
      <c r="O28" s="15" t="s">
        <v>179</v>
      </c>
      <c r="P28" s="15" t="s">
        <v>179</v>
      </c>
      <c r="Q28" s="19" t="s">
        <v>199</v>
      </c>
      <c r="R28" s="17"/>
      <c r="S28" s="17"/>
      <c r="T28" s="17"/>
    </row>
    <row r="29" spans="1:20" s="14" customFormat="1" ht="12.75" customHeight="1" x14ac:dyDescent="0.15">
      <c r="A29" s="14" t="s">
        <v>66</v>
      </c>
      <c r="B29" s="14" t="s">
        <v>67</v>
      </c>
      <c r="C29" s="14" t="s">
        <v>68</v>
      </c>
      <c r="D29" s="23" t="s">
        <v>145</v>
      </c>
      <c r="E29" s="14" t="s">
        <v>69</v>
      </c>
      <c r="F29" s="16" t="s">
        <v>70</v>
      </c>
      <c r="G29" s="15" t="s">
        <v>182</v>
      </c>
      <c r="H29" s="15" t="s">
        <v>181</v>
      </c>
      <c r="I29" s="15" t="s">
        <v>179</v>
      </c>
      <c r="J29" s="15" t="s">
        <v>200</v>
      </c>
      <c r="K29" s="15" t="s">
        <v>179</v>
      </c>
      <c r="L29" s="15" t="s">
        <v>179</v>
      </c>
      <c r="M29" s="15" t="s">
        <v>179</v>
      </c>
      <c r="N29" s="15" t="s">
        <v>179</v>
      </c>
      <c r="O29" s="15" t="s">
        <v>179</v>
      </c>
      <c r="P29" s="15" t="s">
        <v>179</v>
      </c>
      <c r="Q29" s="19" t="s">
        <v>201</v>
      </c>
      <c r="R29" s="17"/>
      <c r="S29" s="17"/>
      <c r="T29" s="17"/>
    </row>
    <row r="30" spans="1:20" ht="12.75" customHeight="1" x14ac:dyDescent="0.15">
      <c r="A30" s="1" t="s">
        <v>71</v>
      </c>
      <c r="B30" s="1" t="s">
        <v>103</v>
      </c>
      <c r="C30" s="1" t="s">
        <v>151</v>
      </c>
      <c r="D30" s="10" t="s">
        <v>158</v>
      </c>
      <c r="F30" s="8"/>
      <c r="G30" s="4">
        <v>9</v>
      </c>
      <c r="H30" s="4">
        <v>2</v>
      </c>
      <c r="I30" s="4">
        <v>7</v>
      </c>
      <c r="J30" s="4">
        <v>100</v>
      </c>
      <c r="K30" s="4">
        <v>112</v>
      </c>
      <c r="L30" s="4">
        <v>8</v>
      </c>
      <c r="R30" s="5"/>
      <c r="S30" s="5"/>
      <c r="T30" s="5"/>
    </row>
    <row r="31" spans="1:20" s="14" customFormat="1" ht="14.25" customHeight="1" x14ac:dyDescent="0.15">
      <c r="A31" s="14" t="s">
        <v>72</v>
      </c>
      <c r="B31" s="14" t="s">
        <v>73</v>
      </c>
      <c r="C31" s="14" t="s">
        <v>134</v>
      </c>
      <c r="D31" s="24" t="s">
        <v>142</v>
      </c>
      <c r="E31" s="14" t="s">
        <v>164</v>
      </c>
      <c r="F31" s="14" t="s">
        <v>163</v>
      </c>
      <c r="G31" s="15">
        <v>5</v>
      </c>
      <c r="H31" s="15">
        <v>1</v>
      </c>
      <c r="I31" s="15">
        <v>92</v>
      </c>
      <c r="J31" s="15">
        <v>28</v>
      </c>
      <c r="K31" s="15">
        <v>1</v>
      </c>
      <c r="L31" s="15">
        <v>1</v>
      </c>
      <c r="M31" s="15">
        <v>0</v>
      </c>
      <c r="N31" s="15">
        <v>0</v>
      </c>
      <c r="O31" s="15">
        <v>0</v>
      </c>
      <c r="P31" s="15">
        <v>0</v>
      </c>
      <c r="R31" s="17"/>
    </row>
    <row r="32" spans="1:20" s="14" customFormat="1" ht="16.5" customHeight="1" x14ac:dyDescent="0.15">
      <c r="A32" s="14" t="s">
        <v>74</v>
      </c>
      <c r="B32" s="14" t="s">
        <v>75</v>
      </c>
      <c r="C32" s="14" t="s">
        <v>100</v>
      </c>
      <c r="D32" s="16" t="str">
        <f>HYPERLINK("mailto:hsiuchih.sheu@ntu.ac.uk","hsiuchih.sheu@ntu.ac.uk")</f>
        <v>hsiuchih.sheu@ntu.ac.uk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9"/>
      <c r="R32" s="17"/>
      <c r="S32" s="17"/>
      <c r="T32" s="17"/>
    </row>
    <row r="33" spans="1:20" ht="12.75" customHeight="1" x14ac:dyDescent="0.15">
      <c r="A33" s="25" t="s">
        <v>76</v>
      </c>
      <c r="B33" s="1" t="s">
        <v>35</v>
      </c>
      <c r="C33" s="1" t="s">
        <v>77</v>
      </c>
      <c r="D33" s="3" t="str">
        <f>HYPERLINK("mailto:rana.mitter@orinst.ox.ac.uk","rana.mitter@orinst.ox.ac.uk")</f>
        <v>rana.mitter@orinst.ox.ac.uk</v>
      </c>
      <c r="E33" s="11" t="s">
        <v>78</v>
      </c>
      <c r="F33" s="11" t="s">
        <v>79</v>
      </c>
      <c r="G33" s="4">
        <v>10</v>
      </c>
      <c r="I33" s="4">
        <v>51</v>
      </c>
      <c r="K33" s="4">
        <v>23</v>
      </c>
      <c r="L33" s="4">
        <v>20</v>
      </c>
      <c r="R33" s="5"/>
      <c r="S33" s="5"/>
      <c r="T33" s="5"/>
    </row>
    <row r="34" spans="1:20" s="14" customFormat="1" ht="12.75" customHeight="1" x14ac:dyDescent="0.15">
      <c r="A34" s="14" t="s">
        <v>113</v>
      </c>
      <c r="B34" s="14" t="s">
        <v>114</v>
      </c>
      <c r="C34" s="14" t="s">
        <v>130</v>
      </c>
      <c r="D34" s="21" t="s">
        <v>146</v>
      </c>
      <c r="E34" s="14" t="s">
        <v>131</v>
      </c>
      <c r="F34" s="21" t="s">
        <v>147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9"/>
    </row>
    <row r="35" spans="1:20" s="14" customFormat="1" ht="12.75" customHeight="1" x14ac:dyDescent="0.15">
      <c r="A35" s="14" t="s">
        <v>80</v>
      </c>
      <c r="B35" s="14" t="s">
        <v>81</v>
      </c>
      <c r="C35" s="14" t="s">
        <v>82</v>
      </c>
      <c r="D35" s="14" t="s">
        <v>83</v>
      </c>
      <c r="G35" s="15">
        <v>1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1</v>
      </c>
      <c r="O35" s="15">
        <v>0</v>
      </c>
      <c r="P35" s="15">
        <v>0</v>
      </c>
      <c r="Q35" s="19"/>
      <c r="R35" s="17"/>
      <c r="S35" s="17"/>
      <c r="T35" s="17"/>
    </row>
    <row r="36" spans="1:20" ht="12.75" customHeight="1" x14ac:dyDescent="0.15">
      <c r="A36" s="1" t="s">
        <v>84</v>
      </c>
      <c r="B36" s="1" t="s">
        <v>85</v>
      </c>
      <c r="C36" s="1" t="s">
        <v>86</v>
      </c>
      <c r="D36" s="3" t="str">
        <f>HYPERLINK("mailto:h.dobson@sheffield.ac.uk","h.dobson@sheffield.ac.uk")</f>
        <v>h.dobson@sheffield.ac.uk</v>
      </c>
      <c r="F36" s="3"/>
      <c r="G36" s="4">
        <v>10</v>
      </c>
      <c r="H36" s="4">
        <v>1</v>
      </c>
      <c r="I36" s="4">
        <v>29</v>
      </c>
      <c r="J36" s="4">
        <v>35</v>
      </c>
      <c r="K36" s="4">
        <v>57</v>
      </c>
      <c r="L36" s="4">
        <v>14</v>
      </c>
      <c r="P36" s="4">
        <v>1</v>
      </c>
      <c r="Q36" s="1" t="s">
        <v>170</v>
      </c>
      <c r="R36" s="5"/>
    </row>
    <row r="37" spans="1:20" ht="12.75" customHeight="1" x14ac:dyDescent="0.15">
      <c r="A37" s="1" t="s">
        <v>87</v>
      </c>
      <c r="B37" s="1" t="s">
        <v>88</v>
      </c>
      <c r="C37" s="1" t="s">
        <v>148</v>
      </c>
      <c r="D37" s="10" t="s">
        <v>149</v>
      </c>
      <c r="G37" s="4">
        <v>17</v>
      </c>
      <c r="I37" s="4">
        <v>117</v>
      </c>
      <c r="K37" s="4">
        <v>29</v>
      </c>
      <c r="L37" s="4">
        <v>10</v>
      </c>
      <c r="M37" s="4">
        <v>40</v>
      </c>
      <c r="O37" s="4">
        <v>7</v>
      </c>
      <c r="P37" s="4">
        <v>10</v>
      </c>
      <c r="Q37" s="1" t="s">
        <v>168</v>
      </c>
      <c r="R37" s="5"/>
      <c r="S37" s="5"/>
    </row>
    <row r="38" spans="1:20" s="14" customFormat="1" ht="12.75" customHeight="1" x14ac:dyDescent="0.15">
      <c r="A38" s="14" t="s">
        <v>89</v>
      </c>
      <c r="B38" s="14" t="s">
        <v>90</v>
      </c>
      <c r="C38" s="14" t="s">
        <v>91</v>
      </c>
      <c r="D38" s="23" t="s">
        <v>150</v>
      </c>
      <c r="E38" s="14" t="s">
        <v>92</v>
      </c>
      <c r="F38" s="16" t="str">
        <f>HYPERLINK("mailto:jd.barr@ulster.ac.uk","jd.barr@ulster.ac.uk")</f>
        <v>jd.barr@ulster.ac.uk</v>
      </c>
      <c r="G38" s="15">
        <v>1</v>
      </c>
      <c r="H38" s="15">
        <v>0</v>
      </c>
      <c r="I38" s="15">
        <v>0</v>
      </c>
      <c r="J38" s="15">
        <v>20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9" t="s">
        <v>202</v>
      </c>
      <c r="R38" s="17"/>
    </row>
    <row r="39" spans="1:20" ht="12.75" customHeight="1" x14ac:dyDescent="0.15">
      <c r="A39" s="1" t="s">
        <v>93</v>
      </c>
      <c r="B39" s="1" t="s">
        <v>94</v>
      </c>
      <c r="C39" s="1" t="s">
        <v>95</v>
      </c>
      <c r="D39" s="3" t="str">
        <f>HYPERLINK("mailto:t.jansen@tsd.uwtsd.ac.uk","t.jansen@tsd.uwtsd.ac.uk")</f>
        <v>t.jansen@tsd.uwtsd.ac.uk</v>
      </c>
      <c r="E39" s="1" t="s">
        <v>133</v>
      </c>
      <c r="G39" s="4">
        <v>2</v>
      </c>
      <c r="H39" s="4">
        <v>1</v>
      </c>
      <c r="I39" s="4">
        <v>10</v>
      </c>
      <c r="J39" s="4">
        <v>8</v>
      </c>
      <c r="R39" s="5"/>
      <c r="S39" s="5"/>
      <c r="T39" s="5"/>
    </row>
    <row r="40" spans="1:20" ht="12.75" customHeight="1" x14ac:dyDescent="0.15">
      <c r="A40" s="1" t="s">
        <v>96</v>
      </c>
      <c r="B40" s="1" t="s">
        <v>97</v>
      </c>
      <c r="C40" s="1" t="s">
        <v>98</v>
      </c>
      <c r="D40" s="3" t="str">
        <f>HYPERLINK("mailto:evan.stewart@warwick.ac.uk","evan.stewart@warwick.ac.uk")</f>
        <v>evan.stewart@warwick.ac.uk</v>
      </c>
      <c r="G40" s="4">
        <v>1</v>
      </c>
      <c r="H40" s="4">
        <v>3</v>
      </c>
      <c r="J40" s="4">
        <v>8</v>
      </c>
      <c r="Q40" s="1" t="s">
        <v>171</v>
      </c>
      <c r="R40" s="5"/>
    </row>
    <row r="41" spans="1:20" ht="12.75" customHeight="1" x14ac:dyDescent="0.15">
      <c r="A41" s="1" t="s">
        <v>128</v>
      </c>
      <c r="B41" s="1" t="s">
        <v>99</v>
      </c>
      <c r="C41" s="1" t="s">
        <v>157</v>
      </c>
      <c r="D41" s="3" t="str">
        <f>HYPERLINK("mailto:wielang@westminster.ac.uk","wielang@westminster.ac.uk")</f>
        <v>wielang@westminster.ac.uk</v>
      </c>
      <c r="G41" s="4">
        <v>4</v>
      </c>
      <c r="H41" s="4">
        <v>3</v>
      </c>
      <c r="J41" s="4">
        <v>49</v>
      </c>
      <c r="K41" s="4">
        <v>36</v>
      </c>
      <c r="L41" s="4">
        <v>2</v>
      </c>
      <c r="R41" s="5"/>
    </row>
    <row r="42" spans="1:20" ht="12.75" customHeight="1" x14ac:dyDescent="0.15">
      <c r="G42" s="4" t="s">
        <v>4</v>
      </c>
      <c r="H42" s="4" t="s">
        <v>5</v>
      </c>
      <c r="I42" s="4" t="s">
        <v>6</v>
      </c>
      <c r="J42" s="4" t="s">
        <v>7</v>
      </c>
      <c r="K42" s="4" t="s">
        <v>8</v>
      </c>
      <c r="L42" s="4" t="s">
        <v>9</v>
      </c>
      <c r="M42" s="4" t="s">
        <v>10</v>
      </c>
      <c r="N42" s="4" t="s">
        <v>11</v>
      </c>
      <c r="O42" s="4" t="s">
        <v>12</v>
      </c>
      <c r="P42" s="4" t="s">
        <v>13</v>
      </c>
      <c r="Q42" s="1" t="s">
        <v>14</v>
      </c>
    </row>
    <row r="43" spans="1:20" ht="12.75" customHeight="1" x14ac:dyDescent="0.15"/>
    <row r="44" spans="1:20" ht="12.75" customHeight="1" x14ac:dyDescent="0.15"/>
    <row r="45" spans="1:20" ht="12.75" customHeight="1" x14ac:dyDescent="0.15"/>
    <row r="46" spans="1:20" ht="12.75" customHeight="1" x14ac:dyDescent="0.15">
      <c r="A46" s="12"/>
    </row>
    <row r="47" spans="1:20" ht="12.75" customHeight="1" x14ac:dyDescent="0.15"/>
    <row r="48" spans="1:20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</sheetData>
  <phoneticPr fontId="11" type="noConversion"/>
  <hyperlinks>
    <hyperlink ref="C4" r:id="rId1" display="mailto:t.zeng@bangor.ac.uk" xr:uid="{00000000-0004-0000-0000-000000000000}"/>
    <hyperlink ref="D4" r:id="rId2" display="mailto:confuciusinstitute@bangor.ac.uk" xr:uid="{00000000-0004-0000-0000-000001000000}"/>
    <hyperlink ref="D10" r:id="rId3" display="mailto:XLiu13@uclan.ac.uk" xr:uid="{00000000-0004-0000-0000-000002000000}"/>
    <hyperlink ref="F10" r:id="rId4" display="mailto:fyu@uclan.ac.uk" xr:uid="{00000000-0004-0000-0000-000003000000}"/>
    <hyperlink ref="D13" r:id="rId5" display="mailto:qing.cao@durham.ac.uk" xr:uid="{00000000-0004-0000-0000-000004000000}"/>
    <hyperlink ref="D14" r:id="rId6" display="mailto:natascha.gentz@ed.ac.uk" xr:uid="{00000000-0004-0000-0000-000005000000}"/>
    <hyperlink ref="D16" r:id="rId7" xr:uid="{00000000-0004-0000-0000-000006000000}"/>
    <hyperlink ref="D18" r:id="rId8" display="mailto:m.dutton@gold.ac.uk" xr:uid="{00000000-0004-0000-0000-000007000000}"/>
    <hyperlink ref="F18" r:id="rId9" display="mailto:a.guo@gold.ac.uk" xr:uid="{00000000-0004-0000-0000-000008000000}"/>
    <hyperlink ref="D19" r:id="rId10" display="mailto:robert.macintosh@hw.ac.uk" xr:uid="{00000000-0004-0000-0000-000009000000}"/>
    <hyperlink ref="F19" r:id="rId11" display="mailto:m.liao@hw.ac.uk" xr:uid="{00000000-0004-0000-0000-00000A000000}"/>
    <hyperlink ref="D20" r:id="rId12" display="mailto:L.Feng@hull.ac.uk" xr:uid="{00000000-0004-0000-0000-00000B000000}"/>
    <hyperlink ref="D21" r:id="rId13" display="mailto:S.J.Weller@kent.ac.uk" xr:uid="{00000000-0004-0000-0000-00000C000000}"/>
    <hyperlink ref="F21" r:id="rId14" display="mailto:R.E.King@kent.ac.uk" xr:uid="{00000000-0004-0000-0000-00000D000000}"/>
    <hyperlink ref="D23" r:id="rId15" display="mailto:wei.shen@lancaster.ac.uk" xr:uid="{00000000-0004-0000-0000-00000E000000}"/>
    <hyperlink ref="F23" r:id="rId16" display="mailto:f.zhang@lancaster.ac.uk" xr:uid="{00000000-0004-0000-0000-00000F000000}"/>
    <hyperlink ref="D28" r:id="rId17" display="mailto:d.bousfield@mmu.ac.uk" xr:uid="{00000000-0004-0000-0000-000010000000}"/>
    <hyperlink ref="D30" r:id="rId18" xr:uid="{00000000-0004-0000-0000-000011000000}"/>
    <hyperlink ref="D32" r:id="rId19" display="mailto:hsiuchih.sheu@ntu.ac.uk" xr:uid="{00000000-0004-0000-0000-000012000000}"/>
    <hyperlink ref="D33" r:id="rId20" display="mailto:rana.mitter@orinst.ox.ac.uk" xr:uid="{00000000-0004-0000-0000-000013000000}"/>
    <hyperlink ref="D36" r:id="rId21" display="mailto:h.dobson@sheffield.ac.uk" xr:uid="{00000000-0004-0000-0000-000014000000}"/>
    <hyperlink ref="D37" r:id="rId22" xr:uid="{00000000-0004-0000-0000-000015000000}"/>
    <hyperlink ref="F38" r:id="rId23" display="mailto:jd.barr@ulster.ac.uk" xr:uid="{00000000-0004-0000-0000-000016000000}"/>
    <hyperlink ref="D39" r:id="rId24" display="mailto:t.jansen@tsd.uwtsd.ac.uk" xr:uid="{00000000-0004-0000-0000-000017000000}"/>
    <hyperlink ref="D40" r:id="rId25" display="mailto:evan.stewart@warwick.ac.uk" xr:uid="{00000000-0004-0000-0000-000018000000}"/>
    <hyperlink ref="D41" r:id="rId26" display="mailto:wielang@westminster.ac.uk" xr:uid="{00000000-0004-0000-0000-000019000000}"/>
    <hyperlink ref="D6" r:id="rId27" display="mailto:X.Tang.1@bham.ac.uk" xr:uid="{00000000-0004-0000-0000-00001A000000}"/>
    <hyperlink ref="D12" r:id="rId28" xr:uid="{00000000-0004-0000-0000-00001B000000}"/>
    <hyperlink ref="D5" r:id="rId29" xr:uid="{00000000-0004-0000-0000-00001C000000}"/>
    <hyperlink ref="D7" r:id="rId30" xr:uid="{00000000-0004-0000-0000-00001D000000}"/>
    <hyperlink ref="D17" r:id="rId31" xr:uid="{00000000-0004-0000-0000-00001E000000}"/>
    <hyperlink ref="D26" r:id="rId32" xr:uid="{00000000-0004-0000-0000-00001F000000}"/>
    <hyperlink ref="F26" r:id="rId33" xr:uid="{00000000-0004-0000-0000-000020000000}"/>
    <hyperlink ref="D27" r:id="rId34" xr:uid="{00000000-0004-0000-0000-000021000000}"/>
    <hyperlink ref="D31" r:id="rId35" xr:uid="{00000000-0004-0000-0000-000022000000}"/>
    <hyperlink ref="D25" r:id="rId36" xr:uid="{00000000-0004-0000-0000-000023000000}"/>
    <hyperlink ref="F25" r:id="rId37" xr:uid="{00000000-0004-0000-0000-000024000000}"/>
    <hyperlink ref="D29" r:id="rId38" xr:uid="{00000000-0004-0000-0000-000025000000}"/>
    <hyperlink ref="D34" r:id="rId39" xr:uid="{00000000-0004-0000-0000-000026000000}"/>
    <hyperlink ref="F34" r:id="rId40" xr:uid="{00000000-0004-0000-0000-000027000000}"/>
    <hyperlink ref="D38" r:id="rId41" xr:uid="{00000000-0004-0000-0000-000028000000}"/>
    <hyperlink ref="D22" r:id="rId42" xr:uid="{00000000-0004-0000-0000-000029000000}"/>
    <hyperlink ref="D8" r:id="rId43" display="mailto:rs10009@cam.ac.uk" xr:uid="{00000000-0004-0000-0000-00002A000000}"/>
    <hyperlink ref="F7" r:id="rId44" xr:uid="{00000000-0004-0000-0000-00002B000000}"/>
  </hyperlinks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Munro</dc:creator>
  <cp:lastModifiedBy>Naomi Standen</cp:lastModifiedBy>
  <cp:lastPrinted>2018-10-25T08:55:42Z</cp:lastPrinted>
  <dcterms:created xsi:type="dcterms:W3CDTF">2017-07-27T17:23:55Z</dcterms:created>
  <dcterms:modified xsi:type="dcterms:W3CDTF">2021-08-25T10:52:24Z</dcterms:modified>
</cp:coreProperties>
</file>