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e0422273bba5f4a/Jonathan/BACS Reports/State of the field/"/>
    </mc:Choice>
  </mc:AlternateContent>
  <xr:revisionPtr revIDLastSave="18" documentId="8_{A11F0098-79CF-4E80-87ED-D5B7D76EF2A8}" xr6:coauthVersionLast="45" xr6:coauthVersionMax="45" xr10:uidLastSave="{CF2737DE-2188-42D0-8A88-5840F1A48B84}"/>
  <bookViews>
    <workbookView xWindow="-110" yWindow="-110" windowWidth="19420" windowHeight="12420" xr2:uid="{D8574E25-8145-45A0-9A26-68D0B28854C9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1" l="1"/>
  <c r="S46" i="1"/>
  <c r="J46" i="1"/>
  <c r="R46" i="1"/>
  <c r="Q46" i="1"/>
  <c r="P46" i="1"/>
  <c r="O46" i="1"/>
  <c r="N46" i="1"/>
  <c r="M46" i="1"/>
  <c r="L46" i="1"/>
  <c r="K46" i="1"/>
  <c r="I46" i="1"/>
  <c r="H46" i="1"/>
</calcChain>
</file>

<file path=xl/sharedStrings.xml><?xml version="1.0" encoding="utf-8"?>
<sst xmlns="http://schemas.openxmlformats.org/spreadsheetml/2006/main" count="250" uniqueCount="118">
  <si>
    <t>University Name</t>
  </si>
  <si>
    <t>Reply Received</t>
  </si>
  <si>
    <t>Bangor University</t>
  </si>
  <si>
    <t>University of Birmingham</t>
  </si>
  <si>
    <t>University of Bristol</t>
  </si>
  <si>
    <t>University of Cambridge</t>
  </si>
  <si>
    <t>Cardiff University</t>
  </si>
  <si>
    <t>University of Central Lancashire</t>
  </si>
  <si>
    <t>University of Chester</t>
  </si>
  <si>
    <t>De Montfort University</t>
  </si>
  <si>
    <t>Durham University</t>
  </si>
  <si>
    <t>University of Edinburgh</t>
  </si>
  <si>
    <t>University of Essex</t>
  </si>
  <si>
    <t>University of Exeter</t>
  </si>
  <si>
    <t>University of Glasgow</t>
  </si>
  <si>
    <t>Goldsmiths, University of London</t>
  </si>
  <si>
    <t>Heriot-Watt University</t>
  </si>
  <si>
    <t>University of Hull</t>
  </si>
  <si>
    <t>King's College London</t>
  </si>
  <si>
    <t>Lancaster University</t>
  </si>
  <si>
    <t>Leeds University</t>
  </si>
  <si>
    <t>University of Liverpool</t>
  </si>
  <si>
    <t>London School of Economics</t>
  </si>
  <si>
    <t>University of Manchester</t>
  </si>
  <si>
    <t>Manchester Metropolitan</t>
  </si>
  <si>
    <t>Middlesex University</t>
  </si>
  <si>
    <t>Newcastle University</t>
  </si>
  <si>
    <t>University of Nottingham</t>
  </si>
  <si>
    <t>Nottingham Trent University</t>
  </si>
  <si>
    <t>Oxford University</t>
  </si>
  <si>
    <t>University of Portsmouth</t>
  </si>
  <si>
    <t>Queens University Belfast</t>
  </si>
  <si>
    <t>University of Sheffield</t>
  </si>
  <si>
    <t>SOAS</t>
  </si>
  <si>
    <t>Ulster University</t>
  </si>
  <si>
    <t>University of Wales Trinity St David</t>
  </si>
  <si>
    <t>University of Warwick</t>
  </si>
  <si>
    <t>University of Westminster</t>
  </si>
  <si>
    <t>Y</t>
  </si>
  <si>
    <t>University of Aberdeen</t>
  </si>
  <si>
    <t>N</t>
  </si>
  <si>
    <t>Aston University Birmingham</t>
  </si>
  <si>
    <t>PG Only</t>
  </si>
  <si>
    <t>Chinese to English Translation</t>
  </si>
  <si>
    <t>University of Hertfordshire</t>
  </si>
  <si>
    <t>Regents University of London</t>
  </si>
  <si>
    <t>F/T Staff</t>
  </si>
  <si>
    <t>P/T Staff</t>
  </si>
  <si>
    <t>F/T UG Single H</t>
  </si>
  <si>
    <t>F/T UG Dual H</t>
  </si>
  <si>
    <t>F/T Taught PG</t>
  </si>
  <si>
    <t>F/T PhD</t>
  </si>
  <si>
    <t>P/T UG Single H</t>
  </si>
  <si>
    <t>P/T Dual H</t>
  </si>
  <si>
    <t>P/T Taught PG</t>
  </si>
  <si>
    <t>P/T PhD</t>
  </si>
  <si>
    <t>Edge Hill University</t>
  </si>
  <si>
    <t>University of Southampton</t>
  </si>
  <si>
    <t>Total</t>
  </si>
  <si>
    <t>Keele University</t>
  </si>
  <si>
    <t>HESA Numbers 2017/18</t>
  </si>
  <si>
    <t>Swansea University</t>
  </si>
  <si>
    <t>Staff Total</t>
  </si>
  <si>
    <t>Total Students</t>
  </si>
  <si>
    <t>Confucius Institute</t>
  </si>
  <si>
    <t>Courses Offered Undergraduate</t>
  </si>
  <si>
    <t>Courses Offered Postgraduate</t>
  </si>
  <si>
    <t>History and Mandarin Chinese
Bachelor of Science (with Honours) - BSc (Hons)
Politics and Mandarin Chinese
Bachelor of Science (with Honours) - BSc (Hons)
Sociology and Mandarin Chinese
Bachelor of Science (with Honours) - BSc (Hons)
International Relations and Mandarin Chinese
Bachelor of Science (with Honours) - BSc (Hons)
International Business and Modern Languages Mandarin Chinese
Bachelor of Science (with Honours) - BSc (Hons)</t>
  </si>
  <si>
    <t>Chinese and French
Bachelor of Arts (with Honours) - BA (Hons)
  Shortlist Chinese and German Bangor University
Chinese and German
Bachelor of Arts (with Honours) - BA (Hons)
  Shortlist Chinese and Italian Bangor University
Chinese and Italian
Bachelor of Arts (with Honours) - BA (Hons)
  Shortlist Chinese and Linguistics
Chinese and Linguistics
Bachelor of Arts (with Honours) - BA (Hons)
  Shortlist Chinese and Spanish
Chinese and Spanish
Bachelor of Arts (with Honours) - BA (Hons)
  Shortlist Economics and Chinese
Economics and Chinese
Bachelor of Arts (with Honours) - BA (Hons)
  Shortlist French with Chinese
French with Chinese
Bachelor of Arts (with Honours) - BA (Hons)
  Shortlist German with Chinese
German with Chinese
Bachelor of Arts (with Honours) - BA (Hons)
  Shortlist Spanish with Chinese
Spanish with Chinese
Bachelor of Arts (with Honours) - BA (Hons)
  Shortlist Business Studies and Chinese
Business Studies and Chinese
Bachelor of Arts (with Honours) - BA (Hons)
  Shortlist Chinese and Creative Studies
Chinese and Creative Studies
Bachelor of Arts (with Honours) - BA (Hons)
  Shortlist Chinese and Cymraeg (Welsh)
Chinese and Cymraeg (Welsh)
Bachelor of Arts (with Honours) - BA (Hons)
  Shortlist Chinese and French with German
Chinese and French with German
Bachelor of Arts (with Honours) - BA (Hons)
  Shortlist Chinese and French with Italian
Chinese and French with Italian
Bachelor of Arts (with Honours) - BA (Hons)
  Shortlist Chinese and French with Spanish
Chinese and French with Spanish
Bachelor of Arts (with Honours) - BA (Hons)
  Shortlist Chinese and German with French
Chinese and German with French
Bachelor of Arts (with Honours) - BA (Hons)
  Shortlist Chinese and German with Italian
Chinese and German with Italian
Bachelor of Arts (with Honours) - BA (Hons)
  Shortlist Chinese and German with Spanish
Chinese and German with Spanish
Bachelor of Arts (with Honours) - BA (Hons)
Chinese and Italian with French
Bachelor of Arts (with Honours) - BA (Hons)
Chinese and Italian with German
Bachelor of Arts (with Honours) - BA (Hons)
Chinese and Italian with Spanish
Bachelor of Arts (with Honours) - BA (Hons)
Chinese and Spanish with French
Bachelor of Arts (with Honours) - BA (Hons)
Chinese and Spanish with German
Bachelor of Arts (with Honours) - BA (Hons)
Chinese and Spanish with Italian
Bachelor of Arts (with Honours) - BA (Hons)
English Language and Chinese
Bachelor of Arts (with Honours) - BA (Hons)
English Literature and Chinese
Bachelor of Arts (with Honours) - BA (Hons)
Film Studies and Chinese
Bachelor of Arts (with Honours) - BA (Hons)
Law with Chinese (International Experience)
Bachelor of Law (with Honours) - LLB (Hons)</t>
  </si>
  <si>
    <t xml:space="preserve">
International Business with Mandarin
Master of Arts (with Honours) - MA (Hons)
Mandarin (PGDE - Graduates only)
Professional Graduate Diploma in Education (Scotland)</t>
  </si>
  <si>
    <t>Modern Languages (4 years)
Bachelor of Arts (with Honours) - BA (Hons)
Modern Languages and English
Bachelor of Arts (with Honours) - BA (Hons)
Modern Languages and History of Art
Bachelor of Arts (with Honours) - BA (Hons)
Modern Languages and Music
Bachelor of Arts (with Honours) - BA (Hons)
Modern Languages with Business Management
Bachelor of Arts (with Honours) - BA (Hons)</t>
  </si>
  <si>
    <t xml:space="preserve">
Asian and Middle Eastern Studies
Bachelor of Arts (with Honours) - BA (Hons)</t>
  </si>
  <si>
    <t xml:space="preserve">
Chinese
Bachelor of Arts (with Honours) - BA (Hons)
Modern Chinese
Bachelor of Arts (with Honours) - BA (Hons)</t>
  </si>
  <si>
    <t>Law with Chinese
Bachelor of Law (with Honours) - LLB (Hons)
TESOL and Chinese
Bachelor of Arts (with Honours) - BA (Hons)
Business Management and Chinese
Bachelor of Arts (with Honours) - BA (Hons)
  Shortlist English Literature and Chinese
English Literature and Chinese
Bachelor of Arts (with Honours) - BA (Hons)
Asia Pacific Studies - Chinese
Bachelor of Arts (with Honours) - BA (Hons)
English Language and Linguistics and Chinese
Bachelor of Arts (with Honours) - BA (Hons)
Modern Languages (Chinese and German)
Bachelor of Arts (with Honours) - BA (Hons)
Modern Languages (Chinese and Russian)
Bachelor of Arts (with Honours) - BA (Hons)
Modern Languages (Chinese and Spanish)
Bachelor of Arts (with Honours) - BA (Hons)
Modern Languages (French and Chinese)
Bachelor of Arts (with Honours) - BA (Hons)
Modern Languages (Japanese and Chinese)
Bachelor of Arts (with Honours) - BA (Hons)
Business Management and Chinese (Foundation Entry)
Bachelor of Arts (with Honours) - BA (Hons)
International Business Communication with Chinese (Top-Up)
Bachelor of Arts (with Honours) - BA (Hons)
English for International Corporate Communication with Chinese (Top-Up)
Bachelor of Arts (with Honours) - BA (Hons)
English Language and Linguistics and Modern Languages (Foundation entry)
Bachelor of Arts (with Honours) - BA (Hons)
English Literature and Modern Languages (Foundation entry)
Bachelor of Arts (with Honours) - BA (Hons)</t>
  </si>
  <si>
    <t xml:space="preserve">
Chinese and Economics
Bachelor of Arts (with Honours) - BA (Hons)
Chinese and French
Bachelor of Arts (with Honours) - BA (Hons)
Chinese and German
Bachelor of Arts (with Honours) - BA (Hons)
Chinese and Politics
Bachelor of Arts (with Honours) - BA (Hons)
Chinese and Spanish
Bachelor of Arts (with Honours) - BA (Hons)
Chinese and English Language
Bachelor of Arts (with Honours) - BA (Hons)
Chinese and International Development Studies
Bachelor of Arts (with Honours) - BA (Hons)
Chinese and Theology and Religious Studies
Bachelor of Arts (with Honours) - BA (Hons)
Chinese Studies and International Relations
Bachelor of Arts (with Honours) - BA (Hons)</t>
  </si>
  <si>
    <t xml:space="preserve">
Education Studies with Mandarin
Bachelor of Arts (with Honours) - BA (Hons)
English Language with Mandarin
Bachelor of Arts (with Honours) - BA (Hons)
English Literature with Mandarin
Bachelor of Arts (with Honours) - BA (Hons)
History with Mandarin
Bachelor of Arts (with Honours) - BA (Hons)
Media and Communication with Mandarin
Bachelor of Arts (with Honours) - BA (Hons)</t>
  </si>
  <si>
    <t>Chinese Studies (with Year Abroad)
Bachelor of Arts (with Honours) - BA (Hons)
Chinese Studies (with Year Abroad) with Foundation
Bachelor of Arts (with Honours) - BA (Hons)</t>
  </si>
  <si>
    <t>Chinese
Master of Arts (with Honours) - MA (Hons)
Chinese and French
Master of Arts (with Honours) - MA (Hons)
Chinese and German
Master of Arts (with Honours) - MA (Hons)
Chinese and History
Master of Arts (with Honours) - MA (Hons)
Chinese and Linguistics
Master of Arts (with Honours) - MA (Hons)
Chinese and Spanish
Master of Arts (with Honours) - MA (Hons)
Chinese and Russian Studies
Master of Arts (with Honours) - MA (Hons)
International Business with Chinese
Master of Arts (with Honours) - MA (Hons)
History of Art and Chinese Studies
Master of Arts (with Honours) - MA (Hons)
PGDE Chinese (Graduates only)
Professional Graduate Diploma in Education (Scotland)</t>
  </si>
  <si>
    <t>Classical Studies and Modern Languages
Bachelor of Arts (with Honours) - BA (Hons)
Film &amp; Television Studies and Modern Languages
Bachelor of Arts (with Honours) - BA (Hons)
Modern Languages
Bachelor of Arts (with Honours) - BA (Hons)
Philosophy and Modern Languages
Bachelor of Arts (with Honours) - BA (Hons)</t>
  </si>
  <si>
    <t>Sociology and Chinese
Bachelor of Arts (with Honours) - BA (Hons)
International Relations and Chinese
Bachelor of Arts (with Honours) - BA (Hons)</t>
  </si>
  <si>
    <t xml:space="preserve">
English Language with Japanese or Mandarin
Bachelor of Arts (with Honours) - BA (Hons)
English Literature with Japanese or Mandarin
Bachelor of Arts (with Honours) - BA (Hons)
History with Japanese or Mandarin
Bachelor of Arts (with Honours) - BA (Hons)
Philosophy with Japanese or Mandarin
Bachelor of Arts (with Honours) - BA (Hons)</t>
  </si>
  <si>
    <t>Chinese Studies
Bachelor of Arts (with Honours) - BA (Hons)
Chinese Studies with Foundation Year
Bachelor of Arts (with Honours) - BA (Hons)</t>
  </si>
  <si>
    <t>Linguistics with Chinese
Bachelor of Arts (with Honours) - BA (Hons)
Philosophy with Chinese
Bachelor of Arts (with Honours) - BA (Hons)
Politics with Chinese
Bachelor of Arts (with Honours) - BA (Hons)
English Language with Chinese
Bachelor of Arts (with Honours) - BA (Hons)
French Studies with Chinese
Bachelor of Arts (with Honours) - BA (Hons)
German Studies with Chinese
Bachelor of Arts (with Honours) - BA (Hons)
Religious Studies with Chinese
Bachelor of Arts (with Honours) - BA (Hons)
Spanish Studies with Chinese
Bachelor of Arts (with Honours) - BA (Hons)
Linguistics with Chinese (Placement Year)
Bachelor of Arts (with Honours) - BA (Hons)
Philosophy with Chinese (Placement Year)
Bachelor of Arts (with Honours) - BA (Hons)
Politics with Chinese (Placement Year)
Bachelor of Arts (with Honours) - BA (Hons)
English Language with Chinese (Placement Year)
Bachelor of Arts (with Honours) - BA (Hons)</t>
  </si>
  <si>
    <t>Arabic and Chinese
Bachelor of Arts (with Honours) - BA (Hons)
Chinese (Modern)
Bachelor of Arts (with Honours) - BA (Hons)
Chinese and Portuguese
Bachelor of Arts (with Honours) - BA (Hons)
Chinese and Russian A
Bachelor of Arts (with Honours) - BA (Hons)
Chinese and Italian B
Bachelor of Arts (with Honours) - BA (Hons)
Chinese and Japanese Studies
Bachelor of Arts (with Honours) - BA (Hons)
Chinese and Russian B
Bachelor of Arts (with Honours) - BA (Hons)
Chinese and Thai Studies
Bachelor of Arts (with Honours) - BA (Hons)
Asia Pacific Studies and Chinese
Bachelor of Arts (with Honours) - BA (Hons)
Chinese and East Asian Religions and Cultures
Bachelor of Arts (with Honours) - BA (Hons)
Languages and Cultures
Bachelor of Arts (with Honours) - BA (Hons)
Languages, Cultures and Business
Bachelor of Arts (with Honours) - BA (Hons)
Languages, Cultures and Economics
Bachelor of Arts (with Honours) - BA (Hons)</t>
  </si>
  <si>
    <t>Archaeology with Chinese
Bachelor of Science (with Honours) - BSc (Hons)
Archaeology with Chinese
Bachelor of Arts (with Honours) - BA (Hons)
Business with Chinese
Bachelor of Arts (with Honours) - BA (Hons)
Classics with Chinese
Bachelor of Arts (with Honours) - BA (Hons)
Criminology with Chinese
Bachelor of Arts (with Honours) - BA (Hons)
Economics with Chinese
Bachelor of Science (with Honours) - BSc (Hons)
Egyptology with Chinese
Bachelor of Arts (with Honours) - BA (Hons)
  Shortlist English with Chinese
English with Chinese
Bachelor of Arts (with Honours) - BA (Hons)
French with Chinese
Bachelor of Arts (with Honours) - BA (Hons)
German with Chinese
Bachelor of Arts (with Honours) - BA (Hons)
History with Chinese
Bachelor of Arts (with Honours) - BA (Hons)
Italian with Chinese
Bachelor of Arts (with Honours) - BA (Hons)
Law with Chinese
Bachelor of Law (with Honours) - LLB (Hons)</t>
  </si>
  <si>
    <t>Business with Mandarin Chinese
Bachelor of Arts (with Honours) - BA (Hons)
English with Mandarin Chinese
Bachelor of Arts (with Honours) - BA (Hons)
French with Mandarin Chinese
Bachelor of Arts (with Honours) - BA (Hons)
Linguistics with Mandarin Chinese
Bachelor of Arts (with Honours) - BA (Hons)
Spanish with Mandarin Chinese
Bachelor of Arts (with Honours) - BA (Hons)
TESOL with Mandarin Chinese
Bachelor of Arts (with Honours) - BA (Hons)
International Business with Mandarin Chinese
Bachelor of Arts (with Honours) - BA (Hons)
International Relations with Mandarin Chinese
Bachelor of Arts (with Honours) - BA (Hons)
Multimedia Journalism with Mandarin Chinese
Bachelor of Arts (with Honours) - BA (Hons)
English with Mandarin Chinese (with Foundation Year)
Bachelor of Arts (with Honours) - BA (Hons)
French with Mandarin Chinese (with Foundation Year)
Bachelor of Arts (with Honours) - BA (Hons)
Linguistics with Mandarin Chinese (with Foundation Year)
Bachelor of Arts (with Honours) - BA (Hons)
Spanish with Mandarin Chinese (with Foundation Year)
Bachelor of Arts (with Honours) - BA (Hons)
TESOL with Mandarin Chinese (with Foundation Year)
Bachelor of Arts (with Honours) - BA (Hons)
 Foundation Year)
International Relations with Mandarin Chinese (with Foundation Year)
Bachelor of Arts (with Honours) - BA (Hons)
Manchester Metropolitan University</t>
  </si>
  <si>
    <t xml:space="preserve">Chinese and Japanese
Bachelor of Arts (with Honours) - BA (Hons)
Chinese and Linguistics
Bachelor of Arts (with Honours) - BA (Hons)
Chinese Studies
Bachelor of Arts (with Honours) - BA (Hons)
French and Chinese
Bachelor of Arts (with Honours) - BA (Hons)
German and Chinese
Bachelor of Arts (with Honours) - BA (Hons)
Italian and Chinese
Bachelor of Arts (with Honours) - BA (Hons)
Politics and Chinese
Bachelor of Arts (with Honours) - BA (Hons)
Portuguese and Chinese
Bachelor of Arts (with Honours) - BA (Hons)
Russian and Chinese
Bachelor of Arts (with Honours) - BA (Hons)
Spanish and Chinese
Bachelor of Arts (with Honours) - BA (Hons)
Art History and Chinese
Bachelor of Arts (with Honours) - BA (Hons)
English Language and Chinese
Bachelor of Arts (with Honours) - BA (Hons)
Film Studies and Chinese
Bachelor of Arts (with Honours) - BA (Hons)
Modern Language and Business &amp; Management (Chinese)
Bachelor of Arts (with Honours) - BA (Hons)
International Disaster Management and Humanitarian Response and Chinese
Bachelor of Science - BSc
</t>
  </si>
  <si>
    <t>Business Management with Mandarin (4 Year)
Bachelor of Arts (with Honours) - BA (Hons)
International Tourism Management with Mandarin
Bachelor of Arts (with Honours) - BA (Hons)</t>
  </si>
  <si>
    <t>Chinese or Japanese Studies
Bachelor of Arts (with Honours) - BA (Hons)
Linguistics with Japanese/Chinese
Bachelor of Arts (with Honours) - BA (Hons)
International Business Management with Placement
Bachelor of Science (with Honours) - BSc (Hons)
Modern Languages
Bachelor of Arts (with Honours) - BA (Hons)
Modern Languages and Business Studies
Bachelor of Arts (with Honours) - BA (Hons)
Modern Languages and Linguistics
Bachelor of Arts (with Honours) - BA (Hons)
Modern Languages, Translation and Interpreting
Bachelor of Arts (with Honours) - BA (Hons)</t>
  </si>
  <si>
    <t>French and Contemporary Chinese Studies
Bachelor of Arts (with Honours) - BA (Hons)
German and Contemporary Chinese Studies
Bachelor of Arts (with Honours) - BA (Hons)
History and Contemporary Chinese Studies
Bachelor of Arts (with Honours) - BA (Hons)
Russian and Contemporary Chinese Studies
Bachelor of Arts (with Honours) - BA (Hons)
Spanish and Contemporary Chinese Studies
Bachelor of Arts (with Honours) - BA (Hons)
Modern Languages with Business
Bachelor of Arts (with Honours) - BA (Hons)</t>
  </si>
  <si>
    <t>International Development and Languages (Chinese, French, Spanish)
Bachelor of Arts (with Honours) - BA (Hons)
International Relations and Languages (Chinese, French, German, Italian, Spanish)
Bachelor of Arts (with Honours) - BA (Hons)
Applied Languages (Chinese, French, German, Italian, Spanish, English as a Foreign Language)
Bachelor of Arts (with Honours) - BA (Hons)Modern Languages
Bachelor of Arts (with Honours) - BA (Hons)
University of Portsmouth</t>
  </si>
  <si>
    <t>International Business with Mandarin
Bachelor of Science (with Honours) - BSc (Hons)</t>
  </si>
  <si>
    <t>International Business (Mandarin Chinese)
Bachelor of Arts (with Honours) - BA (Hons)</t>
  </si>
  <si>
    <t>Chinese Studies
Bachelor of Arts (with Honours) - BA (Hons)
Chinese Studies and History
Bachelor of Arts (with Honours) - BA (Hons)
Chinese Studies with Japanese
Bachelor of Arts (with Honours) - BA (Hons)
Law (with Chinese Law)
Bachelor of Law (with Honours) - LLB (Hons)
Chinese Studies and Business Management
Bachelor of Arts (with Honours) - BA (Hons)</t>
  </si>
  <si>
    <t>Chinese and Linguistics
Bachelor of Arts (with Honours) - BA (Hons)
Chinese Studies
Bachelor of Arts (with Honours) - BA (Hons)
Economics and Chinese
Bachelor of Arts (with Honours) - BA (Hons)
English and Chinese
Bachelor of Arts (with Honours) - BA (Hons)
History and Chinese
Bachelor of Arts (with Honours) - BA (Hons)
Law and Chinese
Bachelor of Arts (with Honours) - BA (Hons)
Music and Chinese
Bachelor of Arts (with Honours) - BA (Hons)
Politics and Chinese
Bachelor of Arts (with Honours) - BA (Hons)
Religions and Chinese
Bachelor of Arts (with Honours) - BA (Hons)
Chinese (Modern and Classical)
Bachelor of Arts (with Honours) - BA (Hons)
Chinese and Japanese Studies
Bachelor of Arts (with Honours) - BA (Hons)
Chinese and Korean Studies
Bachelor of Arts (with Honours) - BA (Hons)
Chinese and World Philosophies
Bachelor of Arts (with Honours) - BA (Hons)
Development Studies and Chinese
Bachelor of Arts (with Honours) - BA (Hons)
International Relations and Chinese
Bachelor of Arts (with Honours) - BA (Hons)
Japanese and Chinese Studies
Bachelor of Arts (with Honours) - BA (Hons)
Social Anthropology and Chinese
Bachelor of Arts (with Honours) - BA (Hons)
Korean and Chinese Studies
Bachelor of Arts (with Honours) - BA (Hons)
Chinese and History of Art/Archaeology
Bachelor of Arts (with Honours) - BA (Hons)</t>
  </si>
  <si>
    <t>English - Chinese Translation and Interpreting
Bachelor of Arts (with Honours) - BA (Hons)
Modern Languages
Bachelor of Arts - BA</t>
  </si>
  <si>
    <t>Chinese and Linguistics
Bachelor of Arts (with Honours) - BA (Hons)
Chinese and Linguistics
Bachelor of Arts (with Honours) - BA (Hons)
Chinese and English Language
Bachelor of Arts (with Honours) - BA (Hons)
Chinese and English Language
Bachelor of Arts (with Honours) - BA (Hons)
Chinese and English Literature
Bachelor of Arts (with Honours) - BA (Hons)
Chinese and English Literature
Bachelor of Arts (with Honours) - BA (Hons)
Chinese and Global Communication
Bachelor of Arts (with Honours) - BA (Hons)
Chinese and International Business
Bachelor of Arts (with Honours) - BA (Hons)
Chinese and International Relations
Bachelor of Arts (with Honours) - BA (Hons)
Chinese and International Relations
Bachelor of Arts (with Honours) - BA (Hons)
Chinese and Global Communication with Foundation
Bachelor of Arts (with Honours) - BA (Hons)
University of Westminster, London</t>
  </si>
  <si>
    <t>Chinese Studies
Bachelor of Arts (with Honours) - BA (Hons)
Chinese Studies and Anthropology
Bachelor of Arts (with Honours) - BA (Hons)
Chinese Studies and English
Bachelor of Arts (with Honours) - BA (Hons)
Chinese Studies and Heritage
Bachelor of Arts (with Honours) - BA (Hons)
Chinese Studies and History
Bachelor of Arts (with Honours) - BA (Hons)
Chinese Studies and Philosophy
Bachelor of Arts (with Honours) - BA (Hons)
Chinese Studies and Medieval Studies
Bachelor of Arts (with Honours) - BA (Hons)
Chinese Studies and Religious Studies
Bachelor of Arts (with Honours) - BA (Hons)
Chinese Studies with Education Studies
Bachelor of Arts (with Honours) - BA (Hons)
Chinese Studies with Foundation Year
Bachelor of Arts (with Honours) - BA (Hons)
Sinology
Bachelor of Arts (with Honours) - BA (Hons)</t>
  </si>
  <si>
    <t>French with Chinese
Bachelor of Arts (with Honours) - BA (Hons)
German with Chinese
Bachelor of Arts (with Honours) - BA (Hons)
Italian with Chinese
Bachelor of Arts (with Honours) - BA (Hons)
Linguistics with Chinese
Bachelor of Arts (with Honours) - BA (Hons)
Hispanic Studies with Chinese
Bachelor of Arts (with Honours) - BA (Hons)
Politics and International Studies with Chinese
Bachelor of Arts (with Honours) - BA (Hons)</t>
  </si>
  <si>
    <t>International Business Management &amp; Languages (Chinese)
Master of Arts (with Honours) - MA (Hons)</t>
  </si>
  <si>
    <t>International Relations and Chinese
Bachelor of Science (with Honours) - BSc (Hons)</t>
  </si>
  <si>
    <t>(No official degrees but students can take a credited module in Mandarin through the Confucius Institute)</t>
  </si>
  <si>
    <t>(No official degrees but students can take a credited module in Mandarin)</t>
  </si>
  <si>
    <t>Oriental Studies Bachelor of Arts (with Honours) - BA (Hons)</t>
  </si>
  <si>
    <t>MSc in Contemporary Chinese Studies</t>
  </si>
  <si>
    <t>Translating for Business and International Institutions
MA</t>
  </si>
  <si>
    <t>Translation Studies
MA</t>
  </si>
  <si>
    <t>Chinese Studies
MSc</t>
  </si>
  <si>
    <t>Chinese Studies
Doctor of Philosophy - PhD
China and Globalisation
MSc</t>
  </si>
  <si>
    <t>Chinese and Management
MA
East Asian Cultures and Societies (Language Pathway)
MA
East Asian Studies
Master of Research - Mres</t>
  </si>
  <si>
    <t>LSE-Fudan Double Degree in Financial Statistics and Chinese Economy
MSc
China in Comparative Perspective
MSc
LSE-Fudan Double Degree in the Global Political Economy of China and Europe
MSc</t>
  </si>
  <si>
    <t>Chinese Studies
Doctor of Philosophy - PhD</t>
  </si>
  <si>
    <t>Chinese Studies
MLitt
Interpreting
MA
Translating
MA
Translating and Interpreting
MA</t>
  </si>
  <si>
    <t>Contemporary Chinese Studies
Master of Research - MRes
Contemporary Chinese Studies
Doctor of Philosophy - PhD
Chinese to English Translation and Interpreting
MA
Teaching Chinese to Speakers of Other Languages (TCSOL)
MA</t>
  </si>
  <si>
    <t>Chinese Studies
MA
Advanced Chinese Studies
MA
Chinese and Inner Asian Studies
Doctor of Philosophy - PhD
Chinese Studies (Literature Pathway)
MA
Contemporary China Studies
MSc
International Management (China)
MSc
Politics of China
MSc
Sinology
MA
Taiwan Studies
MA</t>
  </si>
  <si>
    <t>Chinese to English Translation and Language Teaching
MA</t>
  </si>
  <si>
    <t>MA Chinese-English Translation and Professional Practice</t>
  </si>
  <si>
    <t>BA (Hons)
Mandarin Chinese and Global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</si>
</sst>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5" xfId="0" applyFont="1" applyBorder="1"/>
    <xf numFmtId="0" fontId="0" fillId="0" borderId="6" xfId="0" applyBorder="1"/>
    <xf numFmtId="0" fontId="0" fillId="2" borderId="3" xfId="0" applyFill="1" applyBorder="1"/>
    <xf numFmtId="0" fontId="0" fillId="2" borderId="4" xfId="0" applyFill="1" applyBorder="1"/>
    <xf numFmtId="0" fontId="0" fillId="0" borderId="4" xfId="0" applyBorder="1"/>
    <xf numFmtId="0" fontId="1" fillId="2" borderId="4" xfId="0" applyFont="1" applyFill="1" applyBorder="1" applyAlignment="1">
      <alignment horizontal="right" vertical="top" wrapText="1"/>
    </xf>
    <xf numFmtId="0" fontId="1" fillId="0" borderId="7" xfId="0" applyFont="1" applyBorder="1"/>
    <xf numFmtId="0" fontId="0" fillId="0" borderId="8" xfId="0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41"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2811FB-2020-4CB4-A26C-F9F4D917B1D5}" name="Table1" displayName="Table1" ref="A1:S46" totalsRowCount="1" headerRowDxfId="40" headerRowBorderDxfId="39" tableBorderDxfId="38">
  <autoFilter ref="A1:S45" xr:uid="{52B3C2B8-54BA-4A9E-97BF-C72C8B384CCD}"/>
  <sortState xmlns:xlrd2="http://schemas.microsoft.com/office/spreadsheetml/2017/richdata2" ref="A2:S45">
    <sortCondition ref="A1:A45"/>
  </sortState>
  <tableColumns count="19">
    <tableColumn id="1" xr3:uid="{F69C20AC-C880-46AC-8DCA-90B3ACB37321}" name="University Name" totalsRowLabel="Total" dataDxfId="37" totalsRowDxfId="36"/>
    <tableColumn id="3" xr3:uid="{85C66518-8956-432A-82AA-56037A7FE651}" name="PG Only" dataDxfId="35" totalsRowDxfId="34"/>
    <tableColumn id="4" xr3:uid="{544EB896-3B1F-4325-9EF6-E593AADA8740}" name="Confucius Institute" dataDxfId="33" totalsRowDxfId="32"/>
    <tableColumn id="5" xr3:uid="{BBE6DC5F-EC07-4823-825E-19B1BDEFF5EA}" name="Courses Offered Undergraduate" dataDxfId="31" totalsRowDxfId="30"/>
    <tableColumn id="2" xr3:uid="{D8FFACAF-35CF-4E53-A11B-6530B9126493}" name="Courses Offered Postgraduate" dataDxfId="29" totalsRowDxfId="28"/>
    <tableColumn id="6" xr3:uid="{E3B41F06-BFE8-4A22-A934-BDC6708F465C}" name="HESA Numbers 2017/18" totalsRowFunction="sum" dataDxfId="27" totalsRowDxfId="26"/>
    <tableColumn id="9" xr3:uid="{92BD6E1F-593B-4BC2-9EDE-F65F7ECAF383}" name="Reply Received" dataDxfId="25" totalsRowDxfId="24"/>
    <tableColumn id="11" xr3:uid="{72DACDF2-F452-488A-A052-07CD3C2822B5}" name="F/T Staff" totalsRowFunction="sum" dataDxfId="23" totalsRowDxfId="22"/>
    <tableColumn id="12" xr3:uid="{C5380375-5BF4-4EBC-A88D-CEEEC8CC7302}" name="P/T Staff" totalsRowFunction="sum" dataDxfId="21" totalsRowDxfId="20"/>
    <tableColumn id="7" xr3:uid="{61AC2580-A802-48FF-A7E9-41950F0D8C65}" name="Staff Total" totalsRowFunction="sum" dataDxfId="19" totalsRowDxfId="18"/>
    <tableColumn id="13" xr3:uid="{55661311-F202-490A-8B78-9F79FEA4E221}" name="F/T UG Single H" totalsRowFunction="sum" dataDxfId="17" totalsRowDxfId="16"/>
    <tableColumn id="14" xr3:uid="{CA9BD476-9D3D-44C8-B35B-414F3C3B1617}" name="F/T UG Dual H" totalsRowFunction="sum" dataDxfId="15" totalsRowDxfId="14"/>
    <tableColumn id="15" xr3:uid="{2279E136-3CCB-4553-9E64-E62D39DAFB5B}" name="F/T Taught PG" totalsRowFunction="sum" dataDxfId="13" totalsRowDxfId="12"/>
    <tableColumn id="16" xr3:uid="{95DF31EF-F7E0-44CD-B341-DE588D8F7471}" name="F/T PhD" totalsRowFunction="sum" dataDxfId="11" totalsRowDxfId="10"/>
    <tableColumn id="17" xr3:uid="{EE506526-2F65-4C7B-BB5A-F983586422C5}" name="P/T UG Single H" totalsRowFunction="sum" dataDxfId="9" totalsRowDxfId="8"/>
    <tableColumn id="18" xr3:uid="{83A5DB6E-BC65-4E44-AB55-501ACB621A48}" name="P/T Dual H" totalsRowFunction="sum" dataDxfId="7" totalsRowDxfId="6"/>
    <tableColumn id="19" xr3:uid="{C3F12F5B-7D0B-480A-9FC3-A01787352BFC}" name="P/T Taught PG" totalsRowFunction="sum" dataDxfId="5" totalsRowDxfId="4"/>
    <tableColumn id="20" xr3:uid="{2A0C2E7A-4B74-4E77-AD3A-48DB9DD528D2}" name="P/T PhD" totalsRowFunction="sum" dataDxfId="3" totalsRowDxfId="2"/>
    <tableColumn id="8" xr3:uid="{2833CA93-BE3C-4AC7-A448-2FFE97C0FED7}" name="Total Students" totalsRowFunction="sum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C4709-C394-45AC-A346-2D486DF0FFAD}">
  <dimension ref="A1:S46"/>
  <sheetViews>
    <sheetView tabSelected="1" zoomScale="70" zoomScaleNormal="70" workbookViewId="0">
      <selection activeCell="E28" sqref="E28"/>
    </sheetView>
  </sheetViews>
  <sheetFormatPr defaultRowHeight="14.5" x14ac:dyDescent="0.35"/>
  <cols>
    <col min="1" max="1" width="34.453125" bestFit="1" customWidth="1"/>
    <col min="2" max="2" width="17.08984375" bestFit="1" customWidth="1"/>
    <col min="3" max="3" width="10.6328125" bestFit="1" customWidth="1"/>
    <col min="4" max="4" width="55.81640625" bestFit="1" customWidth="1"/>
    <col min="5" max="5" width="55.81640625" customWidth="1"/>
    <col min="6" max="6" width="22.7265625" customWidth="1"/>
    <col min="7" max="7" width="10.36328125" bestFit="1" customWidth="1"/>
    <col min="8" max="8" width="16.7265625" bestFit="1" customWidth="1"/>
    <col min="17" max="17" width="8.7265625" customWidth="1"/>
    <col min="18" max="19" width="10.54296875" customWidth="1"/>
  </cols>
  <sheetData>
    <row r="1" spans="1:19" ht="40.5" x14ac:dyDescent="0.35">
      <c r="A1" s="6" t="s">
        <v>0</v>
      </c>
      <c r="B1" s="7" t="s">
        <v>42</v>
      </c>
      <c r="C1" s="7" t="s">
        <v>64</v>
      </c>
      <c r="D1" s="7" t="s">
        <v>65</v>
      </c>
      <c r="E1" s="7" t="s">
        <v>66</v>
      </c>
      <c r="F1" s="7" t="s">
        <v>60</v>
      </c>
      <c r="G1" s="7" t="s">
        <v>1</v>
      </c>
      <c r="H1" s="9" t="s">
        <v>46</v>
      </c>
      <c r="I1" s="9" t="s">
        <v>47</v>
      </c>
      <c r="J1" s="9" t="s">
        <v>62</v>
      </c>
      <c r="K1" s="9" t="s">
        <v>48</v>
      </c>
      <c r="L1" s="9" t="s">
        <v>49</v>
      </c>
      <c r="M1" s="9" t="s">
        <v>50</v>
      </c>
      <c r="N1" s="9" t="s">
        <v>51</v>
      </c>
      <c r="O1" s="9" t="s">
        <v>52</v>
      </c>
      <c r="P1" s="9" t="s">
        <v>53</v>
      </c>
      <c r="Q1" s="9" t="s">
        <v>54</v>
      </c>
      <c r="R1" s="9" t="s">
        <v>55</v>
      </c>
      <c r="S1" s="9" t="s">
        <v>63</v>
      </c>
    </row>
    <row r="2" spans="1:19" ht="15" customHeight="1" x14ac:dyDescent="0.35">
      <c r="A2" s="2" t="s">
        <v>41</v>
      </c>
      <c r="B2" s="1" t="s">
        <v>40</v>
      </c>
      <c r="C2" s="1" t="s">
        <v>40</v>
      </c>
      <c r="D2" s="12" t="s">
        <v>67</v>
      </c>
      <c r="E2" s="12" t="s">
        <v>105</v>
      </c>
      <c r="F2" s="1">
        <v>0</v>
      </c>
      <c r="G2" s="1" t="s">
        <v>40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4" customHeight="1" x14ac:dyDescent="0.35">
      <c r="A3" s="3" t="s">
        <v>2</v>
      </c>
      <c r="B3" s="1" t="s">
        <v>40</v>
      </c>
      <c r="C3" s="1" t="s">
        <v>38</v>
      </c>
      <c r="D3" s="12" t="s">
        <v>68</v>
      </c>
      <c r="E3" s="1"/>
      <c r="F3" s="1">
        <v>10</v>
      </c>
      <c r="G3" s="1" t="s">
        <v>38</v>
      </c>
      <c r="H3" s="1">
        <v>1</v>
      </c>
      <c r="I3" s="1"/>
      <c r="J3" s="1">
        <v>1</v>
      </c>
      <c r="K3" s="1"/>
      <c r="L3" s="1">
        <v>40</v>
      </c>
      <c r="M3" s="1"/>
      <c r="N3" s="1">
        <v>6</v>
      </c>
      <c r="O3" s="1"/>
      <c r="P3" s="1"/>
      <c r="Q3" s="1"/>
      <c r="R3" s="1">
        <v>1</v>
      </c>
      <c r="S3" s="1">
        <v>47</v>
      </c>
    </row>
    <row r="4" spans="1:19" ht="15" customHeight="1" x14ac:dyDescent="0.35">
      <c r="A4" s="3" t="s">
        <v>6</v>
      </c>
      <c r="B4" s="1" t="s">
        <v>40</v>
      </c>
      <c r="C4" s="1" t="s">
        <v>38</v>
      </c>
      <c r="D4" s="12" t="s">
        <v>72</v>
      </c>
      <c r="E4" s="1"/>
      <c r="F4" s="1">
        <v>10</v>
      </c>
      <c r="G4" s="1" t="s">
        <v>38</v>
      </c>
      <c r="H4" s="1">
        <v>3</v>
      </c>
      <c r="I4" s="1">
        <v>1</v>
      </c>
      <c r="J4" s="1">
        <v>4</v>
      </c>
      <c r="K4" s="1">
        <v>18</v>
      </c>
      <c r="L4" s="1"/>
      <c r="M4" s="1"/>
      <c r="N4" s="1"/>
      <c r="O4" s="1"/>
      <c r="P4" s="1"/>
      <c r="Q4" s="1"/>
      <c r="R4" s="1"/>
      <c r="S4" s="1">
        <v>18</v>
      </c>
    </row>
    <row r="5" spans="1:19" ht="17.5" customHeight="1" x14ac:dyDescent="0.35">
      <c r="A5" s="3" t="s">
        <v>9</v>
      </c>
      <c r="B5" s="1" t="s">
        <v>40</v>
      </c>
      <c r="C5" s="1" t="s">
        <v>38</v>
      </c>
      <c r="D5" s="12" t="s">
        <v>75</v>
      </c>
      <c r="E5" s="1"/>
      <c r="F5" s="1">
        <v>5</v>
      </c>
      <c r="G5" s="1" t="s">
        <v>40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7.5" customHeight="1" x14ac:dyDescent="0.35">
      <c r="A6" s="3" t="s">
        <v>10</v>
      </c>
      <c r="B6" s="1" t="s">
        <v>40</v>
      </c>
      <c r="C6" s="1" t="s">
        <v>40</v>
      </c>
      <c r="D6" s="12" t="s">
        <v>76</v>
      </c>
      <c r="E6" s="1"/>
      <c r="F6" s="1">
        <v>50</v>
      </c>
      <c r="G6" s="1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3" t="s">
        <v>56</v>
      </c>
      <c r="B7" s="1" t="s">
        <v>40</v>
      </c>
      <c r="C7" s="1" t="s">
        <v>38</v>
      </c>
      <c r="D7" s="1" t="s">
        <v>101</v>
      </c>
      <c r="E7" s="1"/>
      <c r="F7" s="1">
        <v>0</v>
      </c>
      <c r="G7" s="1" t="s">
        <v>40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7.5" customHeight="1" x14ac:dyDescent="0.35">
      <c r="A8" s="3" t="s">
        <v>15</v>
      </c>
      <c r="B8" s="1" t="s">
        <v>40</v>
      </c>
      <c r="C8" s="1" t="s">
        <v>38</v>
      </c>
      <c r="D8" s="12" t="s">
        <v>79</v>
      </c>
      <c r="E8" s="1"/>
      <c r="F8" s="1">
        <v>20</v>
      </c>
      <c r="G8" s="1" t="s">
        <v>40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7" customHeight="1" x14ac:dyDescent="0.35">
      <c r="A9" s="3" t="s">
        <v>16</v>
      </c>
      <c r="B9" s="1" t="s">
        <v>38</v>
      </c>
      <c r="C9" s="1" t="s">
        <v>38</v>
      </c>
      <c r="D9" s="1"/>
      <c r="E9" s="12" t="s">
        <v>99</v>
      </c>
      <c r="F9" s="1">
        <v>0</v>
      </c>
      <c r="G9" s="1" t="s">
        <v>38</v>
      </c>
      <c r="H9" s="1">
        <v>5</v>
      </c>
      <c r="I9" s="1">
        <v>1</v>
      </c>
      <c r="J9" s="1">
        <v>6</v>
      </c>
      <c r="K9" s="1">
        <v>30</v>
      </c>
      <c r="L9" s="1"/>
      <c r="M9" s="1">
        <v>10</v>
      </c>
      <c r="N9" s="1">
        <v>1</v>
      </c>
      <c r="O9" s="1"/>
      <c r="P9" s="1"/>
      <c r="Q9" s="1"/>
      <c r="R9" s="1"/>
      <c r="S9" s="1">
        <v>41</v>
      </c>
    </row>
    <row r="10" spans="1:19" x14ac:dyDescent="0.35">
      <c r="A10" s="3" t="s">
        <v>59</v>
      </c>
      <c r="B10" s="1" t="s">
        <v>40</v>
      </c>
      <c r="C10" s="1" t="s">
        <v>40</v>
      </c>
      <c r="D10" s="1" t="s">
        <v>102</v>
      </c>
      <c r="E10" s="5"/>
      <c r="F10" s="5">
        <v>35</v>
      </c>
      <c r="G10" s="1" t="s">
        <v>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6" customHeight="1" x14ac:dyDescent="0.35">
      <c r="A11" s="3" t="s">
        <v>18</v>
      </c>
      <c r="B11" s="1" t="s">
        <v>38</v>
      </c>
      <c r="C11" s="1" t="s">
        <v>40</v>
      </c>
      <c r="D11" s="1"/>
      <c r="E11" s="12" t="s">
        <v>108</v>
      </c>
      <c r="F11" s="1">
        <v>45</v>
      </c>
      <c r="G11" s="1" t="s">
        <v>38</v>
      </c>
      <c r="H11" s="1">
        <v>5</v>
      </c>
      <c r="I11" s="1">
        <v>2</v>
      </c>
      <c r="J11" s="1">
        <v>7</v>
      </c>
      <c r="K11" s="1"/>
      <c r="L11" s="1"/>
      <c r="M11" s="1">
        <v>32</v>
      </c>
      <c r="N11" s="1">
        <v>27</v>
      </c>
      <c r="O11" s="1"/>
      <c r="P11" s="1"/>
      <c r="Q11" s="1">
        <v>1</v>
      </c>
      <c r="R11" s="1">
        <v>3</v>
      </c>
      <c r="S11" s="1">
        <v>63</v>
      </c>
    </row>
    <row r="12" spans="1:19" ht="16.5" customHeight="1" x14ac:dyDescent="0.35">
      <c r="A12" s="3" t="s">
        <v>19</v>
      </c>
      <c r="B12" s="1" t="s">
        <v>40</v>
      </c>
      <c r="C12" s="1" t="s">
        <v>38</v>
      </c>
      <c r="D12" s="12" t="s">
        <v>82</v>
      </c>
      <c r="E12" s="1"/>
      <c r="F12" s="1">
        <v>5</v>
      </c>
      <c r="G12" s="1" t="s">
        <v>38</v>
      </c>
      <c r="H12" s="1">
        <v>2</v>
      </c>
      <c r="I12" s="1"/>
      <c r="J12" s="1">
        <v>2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7" customHeight="1" x14ac:dyDescent="0.35">
      <c r="A13" s="3" t="s">
        <v>20</v>
      </c>
      <c r="B13" s="1" t="s">
        <v>40</v>
      </c>
      <c r="C13" s="1" t="s">
        <v>38</v>
      </c>
      <c r="D13" s="12" t="s">
        <v>83</v>
      </c>
      <c r="E13" s="12" t="s">
        <v>109</v>
      </c>
      <c r="F13" s="1">
        <v>125</v>
      </c>
      <c r="G13" s="1" t="s">
        <v>40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3.5" customHeight="1" x14ac:dyDescent="0.35">
      <c r="A14" s="3" t="s">
        <v>22</v>
      </c>
      <c r="B14" s="1" t="s">
        <v>40</v>
      </c>
      <c r="C14" s="1" t="s">
        <v>38</v>
      </c>
      <c r="D14" s="12" t="s">
        <v>100</v>
      </c>
      <c r="E14" s="12" t="s">
        <v>110</v>
      </c>
      <c r="F14" s="1">
        <v>0</v>
      </c>
      <c r="G14" s="1" t="s">
        <v>38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6.5" customHeight="1" x14ac:dyDescent="0.35">
      <c r="A15" s="3" t="s">
        <v>24</v>
      </c>
      <c r="B15" s="1" t="s">
        <v>40</v>
      </c>
      <c r="C15" s="1" t="s">
        <v>40</v>
      </c>
      <c r="D15" s="12" t="s">
        <v>85</v>
      </c>
      <c r="E15" s="1"/>
      <c r="F15" s="1">
        <v>5</v>
      </c>
      <c r="G15" s="1" t="s">
        <v>38</v>
      </c>
      <c r="H15" s="1">
        <v>1</v>
      </c>
      <c r="I15" s="1">
        <v>2</v>
      </c>
      <c r="J15" s="1">
        <v>3</v>
      </c>
      <c r="K15" s="1"/>
      <c r="L15" s="1">
        <v>35</v>
      </c>
      <c r="M15" s="1"/>
      <c r="N15" s="1"/>
      <c r="O15" s="1"/>
      <c r="P15" s="1"/>
      <c r="Q15" s="1"/>
      <c r="R15" s="1"/>
      <c r="S15" s="1">
        <v>35</v>
      </c>
    </row>
    <row r="16" spans="1:19" ht="16" customHeight="1" x14ac:dyDescent="0.35">
      <c r="A16" s="3" t="s">
        <v>25</v>
      </c>
      <c r="B16" s="1" t="s">
        <v>40</v>
      </c>
      <c r="C16" s="1" t="s">
        <v>40</v>
      </c>
      <c r="D16" s="12" t="s">
        <v>87</v>
      </c>
      <c r="E16" s="1"/>
      <c r="F16" s="1">
        <v>0</v>
      </c>
      <c r="G16" s="1" t="s">
        <v>40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7.5" customHeight="1" x14ac:dyDescent="0.35">
      <c r="A17" s="3" t="s">
        <v>26</v>
      </c>
      <c r="B17" s="1" t="s">
        <v>40</v>
      </c>
      <c r="C17" s="1" t="s">
        <v>38</v>
      </c>
      <c r="D17" s="12" t="s">
        <v>88</v>
      </c>
      <c r="E17" s="12" t="s">
        <v>112</v>
      </c>
      <c r="F17" s="1">
        <v>10</v>
      </c>
      <c r="G17" s="1" t="s">
        <v>38</v>
      </c>
      <c r="H17" s="1">
        <v>13</v>
      </c>
      <c r="I17" s="1">
        <v>1</v>
      </c>
      <c r="J17" s="1">
        <v>14</v>
      </c>
      <c r="K17" s="1">
        <v>4</v>
      </c>
      <c r="L17" s="1">
        <v>72</v>
      </c>
      <c r="M17" s="1">
        <v>113</v>
      </c>
      <c r="N17" s="1">
        <v>4</v>
      </c>
      <c r="O17" s="1"/>
      <c r="P17" s="1"/>
      <c r="Q17" s="1"/>
      <c r="R17" s="1">
        <v>3</v>
      </c>
      <c r="S17" s="1">
        <v>196</v>
      </c>
    </row>
    <row r="18" spans="1:19" ht="15.5" customHeight="1" x14ac:dyDescent="0.35">
      <c r="A18" s="3" t="s">
        <v>28</v>
      </c>
      <c r="B18" s="1" t="s">
        <v>40</v>
      </c>
      <c r="C18" s="1" t="s">
        <v>40</v>
      </c>
      <c r="D18" s="12" t="s">
        <v>117</v>
      </c>
      <c r="E18" s="1"/>
      <c r="F18" s="1">
        <v>30</v>
      </c>
      <c r="G18" s="1" t="s">
        <v>40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3" t="s">
        <v>29</v>
      </c>
      <c r="B19" s="1" t="s">
        <v>40</v>
      </c>
      <c r="C19" s="1" t="s">
        <v>40</v>
      </c>
      <c r="D19" s="1" t="s">
        <v>103</v>
      </c>
      <c r="E19" s="1" t="s">
        <v>104</v>
      </c>
      <c r="F19" s="1">
        <v>90</v>
      </c>
      <c r="G19" s="1" t="s">
        <v>40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7" customHeight="1" x14ac:dyDescent="0.35">
      <c r="A20" s="3" t="s">
        <v>31</v>
      </c>
      <c r="B20" s="1" t="s">
        <v>40</v>
      </c>
      <c r="C20" s="1" t="s">
        <v>40</v>
      </c>
      <c r="D20" s="12" t="s">
        <v>91</v>
      </c>
      <c r="E20" s="1"/>
      <c r="F20" s="1">
        <v>0</v>
      </c>
      <c r="G20" s="1" t="s">
        <v>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4.5" customHeight="1" x14ac:dyDescent="0.35">
      <c r="A21" s="3" t="s">
        <v>45</v>
      </c>
      <c r="B21" s="1" t="s">
        <v>40</v>
      </c>
      <c r="C21" s="1" t="s">
        <v>40</v>
      </c>
      <c r="D21" s="12" t="s">
        <v>92</v>
      </c>
      <c r="E21" s="1"/>
      <c r="F21" s="1">
        <v>0</v>
      </c>
      <c r="G21" s="1" t="s">
        <v>38</v>
      </c>
      <c r="H21" s="1">
        <v>1</v>
      </c>
      <c r="I21" s="1">
        <v>1</v>
      </c>
      <c r="J21" s="1">
        <v>2</v>
      </c>
      <c r="K21" s="1"/>
      <c r="L21" s="1">
        <v>19</v>
      </c>
      <c r="M21" s="1"/>
      <c r="N21" s="1"/>
      <c r="O21" s="1"/>
      <c r="P21" s="1"/>
      <c r="Q21" s="1"/>
      <c r="R21" s="1"/>
      <c r="S21" s="1">
        <v>19</v>
      </c>
    </row>
    <row r="22" spans="1:19" ht="16.5" customHeight="1" x14ac:dyDescent="0.35">
      <c r="A22" s="3" t="s">
        <v>33</v>
      </c>
      <c r="B22" s="1" t="s">
        <v>40</v>
      </c>
      <c r="C22" s="1" t="s">
        <v>38</v>
      </c>
      <c r="D22" s="12" t="s">
        <v>94</v>
      </c>
      <c r="E22" s="12" t="s">
        <v>114</v>
      </c>
      <c r="F22" s="1">
        <v>185</v>
      </c>
      <c r="G22" s="1" t="s">
        <v>38</v>
      </c>
      <c r="H22" s="1">
        <v>9</v>
      </c>
      <c r="I22" s="1">
        <v>5</v>
      </c>
      <c r="J22" s="1">
        <v>14</v>
      </c>
      <c r="K22" s="1">
        <v>61</v>
      </c>
      <c r="L22" s="1">
        <v>106</v>
      </c>
      <c r="M22" s="1">
        <v>29</v>
      </c>
      <c r="N22" s="1">
        <v>9</v>
      </c>
      <c r="O22" s="1">
        <v>1</v>
      </c>
      <c r="P22" s="1">
        <v>1</v>
      </c>
      <c r="Q22" s="1">
        <v>12</v>
      </c>
      <c r="R22" s="1">
        <v>2</v>
      </c>
      <c r="S22" s="1">
        <v>221</v>
      </c>
    </row>
    <row r="23" spans="1:19" ht="16.5" customHeight="1" x14ac:dyDescent="0.35">
      <c r="A23" s="3" t="s">
        <v>61</v>
      </c>
      <c r="B23" s="1" t="s">
        <v>40</v>
      </c>
      <c r="C23" s="1" t="s">
        <v>40</v>
      </c>
      <c r="D23" s="12" t="s">
        <v>95</v>
      </c>
      <c r="E23" s="13" t="s">
        <v>115</v>
      </c>
      <c r="F23" s="5">
        <v>15</v>
      </c>
      <c r="G23" s="1" t="s">
        <v>40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3" t="s">
        <v>34</v>
      </c>
      <c r="B24" s="1" t="s">
        <v>40</v>
      </c>
      <c r="C24" s="1" t="s">
        <v>38</v>
      </c>
      <c r="D24" s="1" t="s">
        <v>101</v>
      </c>
      <c r="E24" s="1"/>
      <c r="F24" s="1">
        <v>0</v>
      </c>
      <c r="G24" s="1" t="s">
        <v>40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7" customHeight="1" x14ac:dyDescent="0.35">
      <c r="A25" s="2" t="s">
        <v>39</v>
      </c>
      <c r="B25" s="1" t="s">
        <v>40</v>
      </c>
      <c r="C25" s="1" t="s">
        <v>38</v>
      </c>
      <c r="D25" s="12" t="s">
        <v>69</v>
      </c>
      <c r="E25" s="1"/>
      <c r="F25" s="1">
        <v>0</v>
      </c>
      <c r="G25" s="1" t="s">
        <v>40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5" customHeight="1" x14ac:dyDescent="0.35">
      <c r="A26" s="3" t="s">
        <v>3</v>
      </c>
      <c r="B26" s="1" t="s">
        <v>40</v>
      </c>
      <c r="C26" s="1" t="s">
        <v>40</v>
      </c>
      <c r="D26" s="12" t="s">
        <v>70</v>
      </c>
      <c r="E26" s="1"/>
      <c r="F26" s="1">
        <v>0</v>
      </c>
      <c r="G26" s="1" t="s">
        <v>40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3" t="s">
        <v>4</v>
      </c>
      <c r="B27" s="1" t="s">
        <v>38</v>
      </c>
      <c r="C27" s="1" t="s">
        <v>40</v>
      </c>
      <c r="D27" s="1"/>
      <c r="E27" s="1" t="s">
        <v>43</v>
      </c>
      <c r="F27" s="1">
        <v>15</v>
      </c>
      <c r="G27" s="1" t="s">
        <v>40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5" customHeight="1" x14ac:dyDescent="0.35">
      <c r="A28" s="3" t="s">
        <v>5</v>
      </c>
      <c r="B28" s="1" t="s">
        <v>40</v>
      </c>
      <c r="C28" s="1" t="s">
        <v>40</v>
      </c>
      <c r="D28" s="12" t="s">
        <v>71</v>
      </c>
      <c r="E28" s="1"/>
      <c r="F28" s="1">
        <v>0</v>
      </c>
      <c r="G28" s="1" t="s">
        <v>38</v>
      </c>
      <c r="H28" s="1">
        <v>6</v>
      </c>
      <c r="I28" s="1">
        <v>2</v>
      </c>
      <c r="J28" s="1">
        <v>8</v>
      </c>
      <c r="K28" s="1">
        <v>33</v>
      </c>
      <c r="L28" s="1"/>
      <c r="M28" s="1">
        <v>6</v>
      </c>
      <c r="N28" s="1">
        <v>40</v>
      </c>
      <c r="O28" s="1"/>
      <c r="P28" s="1"/>
      <c r="Q28" s="1"/>
      <c r="R28" s="1"/>
      <c r="S28" s="1">
        <v>79</v>
      </c>
    </row>
    <row r="29" spans="1:19" ht="16.5" customHeight="1" x14ac:dyDescent="0.35">
      <c r="A29" s="3" t="s">
        <v>7</v>
      </c>
      <c r="B29" s="1" t="s">
        <v>40</v>
      </c>
      <c r="C29" s="1" t="s">
        <v>38</v>
      </c>
      <c r="D29" s="12" t="s">
        <v>73</v>
      </c>
      <c r="E29" s="1"/>
      <c r="F29" s="1">
        <v>30</v>
      </c>
      <c r="G29" s="1" t="s">
        <v>40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7" customHeight="1" x14ac:dyDescent="0.35">
      <c r="A30" s="3" t="s">
        <v>8</v>
      </c>
      <c r="B30" s="1" t="s">
        <v>40</v>
      </c>
      <c r="C30" s="1" t="s">
        <v>40</v>
      </c>
      <c r="D30" s="12" t="s">
        <v>74</v>
      </c>
      <c r="E30" s="1"/>
      <c r="F30" s="1">
        <v>15</v>
      </c>
      <c r="G30" s="1" t="s">
        <v>40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5" customHeight="1" x14ac:dyDescent="0.35">
      <c r="A31" s="3" t="s">
        <v>11</v>
      </c>
      <c r="B31" s="1" t="s">
        <v>38</v>
      </c>
      <c r="C31" s="1" t="s">
        <v>38</v>
      </c>
      <c r="D31" s="12"/>
      <c r="E31" s="12" t="s">
        <v>77</v>
      </c>
      <c r="F31" s="1">
        <v>150</v>
      </c>
      <c r="G31" s="1" t="s">
        <v>38</v>
      </c>
      <c r="H31" s="1">
        <v>12</v>
      </c>
      <c r="I31" s="1"/>
      <c r="J31" s="1">
        <v>12</v>
      </c>
      <c r="K31" s="1">
        <v>70</v>
      </c>
      <c r="L31" s="1">
        <v>109</v>
      </c>
      <c r="M31" s="1">
        <v>13</v>
      </c>
      <c r="N31" s="1">
        <v>27</v>
      </c>
      <c r="O31" s="1"/>
      <c r="P31" s="1"/>
      <c r="Q31" s="1"/>
      <c r="R31" s="1"/>
      <c r="S31" s="1">
        <v>219</v>
      </c>
    </row>
    <row r="32" spans="1:19" x14ac:dyDescent="0.35">
      <c r="A32" s="3" t="s">
        <v>12</v>
      </c>
      <c r="B32" s="1" t="s">
        <v>38</v>
      </c>
      <c r="C32" s="1" t="s">
        <v>40</v>
      </c>
      <c r="D32" s="1"/>
      <c r="E32" s="1" t="s">
        <v>116</v>
      </c>
      <c r="F32" s="1">
        <v>20</v>
      </c>
      <c r="G32" s="1" t="s">
        <v>40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 customHeight="1" x14ac:dyDescent="0.35">
      <c r="A33" s="3" t="s">
        <v>13</v>
      </c>
      <c r="B33" s="1" t="s">
        <v>40</v>
      </c>
      <c r="C33" s="1" t="s">
        <v>40</v>
      </c>
      <c r="D33" s="12" t="s">
        <v>78</v>
      </c>
      <c r="E33" s="12" t="s">
        <v>106</v>
      </c>
      <c r="F33" s="1">
        <v>0</v>
      </c>
      <c r="G33" s="1" t="s">
        <v>38</v>
      </c>
      <c r="H33" s="1">
        <v>5</v>
      </c>
      <c r="I33" s="1"/>
      <c r="J33" s="1">
        <v>5</v>
      </c>
      <c r="K33" s="1"/>
      <c r="L33" s="1">
        <v>54</v>
      </c>
      <c r="M33" s="1"/>
      <c r="N33" s="1">
        <v>6</v>
      </c>
      <c r="O33" s="1"/>
      <c r="P33" s="1"/>
      <c r="Q33" s="1"/>
      <c r="R33" s="1"/>
      <c r="S33" s="1">
        <v>60</v>
      </c>
    </row>
    <row r="34" spans="1:19" ht="14.5" customHeight="1" x14ac:dyDescent="0.35">
      <c r="A34" s="3" t="s">
        <v>14</v>
      </c>
      <c r="B34" s="1" t="s">
        <v>38</v>
      </c>
      <c r="C34" s="1" t="s">
        <v>38</v>
      </c>
      <c r="D34" s="1"/>
      <c r="E34" s="12" t="s">
        <v>107</v>
      </c>
      <c r="F34" s="1">
        <v>5</v>
      </c>
      <c r="G34" s="1" t="s">
        <v>38</v>
      </c>
      <c r="H34" s="1">
        <v>2</v>
      </c>
      <c r="I34" s="1">
        <v>1</v>
      </c>
      <c r="J34" s="1">
        <v>3</v>
      </c>
      <c r="K34" s="1"/>
      <c r="L34" s="1"/>
      <c r="M34" s="1">
        <v>8</v>
      </c>
      <c r="N34" s="1">
        <v>3</v>
      </c>
      <c r="O34" s="1"/>
      <c r="P34" s="1"/>
      <c r="Q34" s="1"/>
      <c r="R34" s="1">
        <v>2</v>
      </c>
      <c r="S34" s="1">
        <v>13</v>
      </c>
    </row>
    <row r="35" spans="1:19" ht="16" customHeight="1" x14ac:dyDescent="0.35">
      <c r="A35" s="3" t="s">
        <v>44</v>
      </c>
      <c r="B35" s="1" t="s">
        <v>40</v>
      </c>
      <c r="C35" s="1" t="s">
        <v>40</v>
      </c>
      <c r="D35" s="12" t="s">
        <v>80</v>
      </c>
      <c r="E35" s="1"/>
      <c r="F35" s="1">
        <v>0</v>
      </c>
      <c r="G35" s="1" t="s">
        <v>40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6.5" customHeight="1" x14ac:dyDescent="0.35">
      <c r="A36" s="3" t="s">
        <v>17</v>
      </c>
      <c r="B36" s="1" t="s">
        <v>40</v>
      </c>
      <c r="C36" s="1" t="s">
        <v>38</v>
      </c>
      <c r="D36" s="12" t="s">
        <v>81</v>
      </c>
      <c r="E36" s="1"/>
      <c r="F36" s="1">
        <v>40</v>
      </c>
      <c r="G36" s="1" t="s">
        <v>40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5" customHeight="1" x14ac:dyDescent="0.35">
      <c r="A37" s="3" t="s">
        <v>21</v>
      </c>
      <c r="B37" s="1" t="s">
        <v>40</v>
      </c>
      <c r="C37" s="1" t="s">
        <v>38</v>
      </c>
      <c r="D37" s="12" t="s">
        <v>84</v>
      </c>
      <c r="E37" s="1"/>
      <c r="F37" s="1">
        <v>15</v>
      </c>
      <c r="G37" s="1" t="s">
        <v>40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6.5" customHeight="1" x14ac:dyDescent="0.35">
      <c r="A38" s="3" t="s">
        <v>23</v>
      </c>
      <c r="B38" s="1" t="s">
        <v>40</v>
      </c>
      <c r="C38" s="1" t="s">
        <v>38</v>
      </c>
      <c r="D38" s="12" t="s">
        <v>86</v>
      </c>
      <c r="E38" s="12" t="s">
        <v>111</v>
      </c>
      <c r="F38" s="1">
        <v>85</v>
      </c>
      <c r="G38" s="1" t="s">
        <v>40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" customHeight="1" x14ac:dyDescent="0.35">
      <c r="A39" s="3" t="s">
        <v>27</v>
      </c>
      <c r="B39" s="1" t="s">
        <v>40</v>
      </c>
      <c r="C39" s="1" t="s">
        <v>38</v>
      </c>
      <c r="D39" s="12" t="s">
        <v>89</v>
      </c>
      <c r="E39" s="12" t="s">
        <v>113</v>
      </c>
      <c r="F39" s="1">
        <v>185</v>
      </c>
      <c r="G39" s="1" t="s">
        <v>38</v>
      </c>
      <c r="H39" s="1">
        <v>5</v>
      </c>
      <c r="I39" s="1">
        <v>1</v>
      </c>
      <c r="J39" s="1">
        <v>6</v>
      </c>
      <c r="K39" s="1">
        <v>28</v>
      </c>
      <c r="L39" s="1">
        <v>156</v>
      </c>
      <c r="M39" s="1"/>
      <c r="N39" s="1">
        <v>5</v>
      </c>
      <c r="O39" s="1"/>
      <c r="P39" s="1"/>
      <c r="Q39" s="1"/>
      <c r="R39" s="1"/>
      <c r="S39" s="1">
        <v>189</v>
      </c>
    </row>
    <row r="40" spans="1:19" ht="18" customHeight="1" x14ac:dyDescent="0.35">
      <c r="A40" s="3" t="s">
        <v>30</v>
      </c>
      <c r="B40" s="1" t="s">
        <v>40</v>
      </c>
      <c r="C40" s="1" t="s">
        <v>40</v>
      </c>
      <c r="D40" s="12" t="s">
        <v>90</v>
      </c>
      <c r="E40" s="1"/>
      <c r="F40" s="1">
        <v>0</v>
      </c>
      <c r="G40" s="1" t="s">
        <v>40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" customHeight="1" x14ac:dyDescent="0.35">
      <c r="A41" s="3" t="s">
        <v>32</v>
      </c>
      <c r="B41" s="1" t="s">
        <v>40</v>
      </c>
      <c r="C41" s="1" t="s">
        <v>38</v>
      </c>
      <c r="D41" s="12" t="s">
        <v>93</v>
      </c>
      <c r="E41" s="1"/>
      <c r="F41" s="1">
        <v>55</v>
      </c>
      <c r="G41" s="1" t="s">
        <v>38</v>
      </c>
      <c r="H41" s="1">
        <v>8</v>
      </c>
      <c r="I41" s="1">
        <v>3</v>
      </c>
      <c r="J41" s="1">
        <v>11</v>
      </c>
      <c r="K41" s="1">
        <v>22</v>
      </c>
      <c r="L41" s="1">
        <v>46</v>
      </c>
      <c r="M41" s="1">
        <v>103</v>
      </c>
      <c r="N41" s="1">
        <v>8</v>
      </c>
      <c r="O41" s="1"/>
      <c r="P41" s="1"/>
      <c r="Q41" s="1"/>
      <c r="R41" s="1">
        <v>2</v>
      </c>
      <c r="S41" s="1">
        <v>181</v>
      </c>
    </row>
    <row r="42" spans="1:19" x14ac:dyDescent="0.35">
      <c r="A42" s="3" t="s">
        <v>57</v>
      </c>
      <c r="B42" s="1" t="s">
        <v>40</v>
      </c>
      <c r="C42" s="1" t="s">
        <v>38</v>
      </c>
      <c r="D42" s="1" t="s">
        <v>101</v>
      </c>
      <c r="E42" s="1"/>
      <c r="F42" s="1">
        <v>0</v>
      </c>
      <c r="G42" s="1" t="s">
        <v>40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7" customHeight="1" x14ac:dyDescent="0.35">
      <c r="A43" s="4" t="s">
        <v>35</v>
      </c>
      <c r="B43" s="5" t="s">
        <v>40</v>
      </c>
      <c r="C43" s="5" t="s">
        <v>38</v>
      </c>
      <c r="D43" s="13" t="s">
        <v>97</v>
      </c>
      <c r="E43" s="5"/>
      <c r="F43" s="5">
        <v>35</v>
      </c>
      <c r="G43" s="5" t="s">
        <v>38</v>
      </c>
      <c r="H43" s="5">
        <v>3</v>
      </c>
      <c r="I43" s="5"/>
      <c r="J43" s="5">
        <v>3</v>
      </c>
      <c r="K43" s="5">
        <v>6</v>
      </c>
      <c r="L43" s="5">
        <v>6</v>
      </c>
      <c r="M43" s="5"/>
      <c r="N43" s="5">
        <v>2</v>
      </c>
      <c r="O43" s="5"/>
      <c r="P43" s="5"/>
      <c r="Q43" s="5"/>
      <c r="R43" s="5"/>
      <c r="S43" s="5">
        <v>14</v>
      </c>
    </row>
    <row r="44" spans="1:19" ht="14" customHeight="1" x14ac:dyDescent="0.35">
      <c r="A44" s="4" t="s">
        <v>36</v>
      </c>
      <c r="B44" s="5" t="s">
        <v>40</v>
      </c>
      <c r="C44" s="5" t="s">
        <v>40</v>
      </c>
      <c r="D44" s="13" t="s">
        <v>98</v>
      </c>
      <c r="E44" s="5"/>
      <c r="F44" s="5">
        <v>0</v>
      </c>
      <c r="G44" s="5" t="s">
        <v>38</v>
      </c>
      <c r="H44" s="5">
        <v>1</v>
      </c>
      <c r="I44" s="5">
        <v>4</v>
      </c>
      <c r="J44" s="5">
        <v>5</v>
      </c>
      <c r="K44" s="5"/>
      <c r="L44" s="5">
        <v>36</v>
      </c>
      <c r="M44" s="5"/>
      <c r="N44" s="5"/>
      <c r="O44" s="5"/>
      <c r="P44" s="5"/>
      <c r="Q44" s="5"/>
      <c r="R44" s="5"/>
      <c r="S44" s="5">
        <v>36</v>
      </c>
    </row>
    <row r="45" spans="1:19" ht="18.5" customHeight="1" x14ac:dyDescent="0.35">
      <c r="A45" s="4" t="s">
        <v>37</v>
      </c>
      <c r="B45" s="5" t="s">
        <v>40</v>
      </c>
      <c r="C45" s="5" t="s">
        <v>40</v>
      </c>
      <c r="D45" s="13" t="s">
        <v>96</v>
      </c>
      <c r="E45" s="5"/>
      <c r="F45" s="5">
        <v>25</v>
      </c>
      <c r="G45" s="5" t="s">
        <v>38</v>
      </c>
      <c r="H45" s="5">
        <v>5</v>
      </c>
      <c r="I45" s="5">
        <v>2</v>
      </c>
      <c r="J45" s="5">
        <v>7</v>
      </c>
      <c r="K45" s="5"/>
      <c r="L45" s="5">
        <v>59</v>
      </c>
      <c r="M45" s="5">
        <v>32</v>
      </c>
      <c r="N45" s="5">
        <v>2</v>
      </c>
      <c r="O45" s="5"/>
      <c r="P45" s="5"/>
      <c r="Q45" s="5"/>
      <c r="R45" s="5"/>
      <c r="S45" s="5">
        <v>93</v>
      </c>
    </row>
    <row r="46" spans="1:19" x14ac:dyDescent="0.35">
      <c r="A46" s="10" t="s">
        <v>58</v>
      </c>
      <c r="B46" s="11"/>
      <c r="C46" s="11"/>
      <c r="D46" s="11"/>
      <c r="E46" s="11"/>
      <c r="F46" s="11">
        <f>SUBTOTAL(109,Table1[HESA Numbers 2017/18])</f>
        <v>1315</v>
      </c>
      <c r="G46" s="11"/>
      <c r="H46" s="11">
        <f>SUBTOTAL(109,Table1[F/T Staff])</f>
        <v>87</v>
      </c>
      <c r="I46" s="11">
        <f>SUBTOTAL(109,Table1[P/T Staff])</f>
        <v>26</v>
      </c>
      <c r="J46" s="11">
        <f>SUBTOTAL(109,Table1[Staff Total])</f>
        <v>113</v>
      </c>
      <c r="K46" s="11">
        <f>SUBTOTAL(109,Table1[F/T UG Single H])</f>
        <v>272</v>
      </c>
      <c r="L46" s="11">
        <f>SUBTOTAL(109,Table1[F/T UG Dual H])</f>
        <v>738</v>
      </c>
      <c r="M46" s="11">
        <f>SUBTOTAL(109,Table1[F/T Taught PG])</f>
        <v>346</v>
      </c>
      <c r="N46" s="11">
        <f>SUBTOTAL(109,Table1[F/T PhD])</f>
        <v>140</v>
      </c>
      <c r="O46" s="11">
        <f>SUBTOTAL(109,Table1[P/T UG Single H])</f>
        <v>1</v>
      </c>
      <c r="P46" s="11">
        <f>SUBTOTAL(109,Table1[P/T Dual H])</f>
        <v>1</v>
      </c>
      <c r="Q46" s="11">
        <f>SUBTOTAL(109,Table1[P/T Taught PG])</f>
        <v>13</v>
      </c>
      <c r="R46" s="11">
        <f>SUBTOTAL(109,Table1[P/T PhD])</f>
        <v>13</v>
      </c>
      <c r="S46" s="11">
        <f>SUBTOTAL(109,Table1[Total Students])</f>
        <v>1524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Dugdale</dc:creator>
  <cp:lastModifiedBy>Jonathan Dugdale</cp:lastModifiedBy>
  <dcterms:created xsi:type="dcterms:W3CDTF">2019-04-09T15:25:15Z</dcterms:created>
  <dcterms:modified xsi:type="dcterms:W3CDTF">2019-10-23T00:25:42Z</dcterms:modified>
</cp:coreProperties>
</file>